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2755" windowHeight="10785" tabRatio="672" activeTab="12"/>
  </bookViews>
  <sheets>
    <sheet name="I." sheetId="12" r:id="rId1"/>
    <sheet name="II." sheetId="11" r:id="rId2"/>
    <sheet name="III." sheetId="1" r:id="rId3"/>
    <sheet name="IV." sheetId="2" r:id="rId4"/>
    <sheet name="V." sheetId="3" r:id="rId5"/>
    <sheet name="VI." sheetId="4" r:id="rId6"/>
    <sheet name="VII." sheetId="5" r:id="rId7"/>
    <sheet name="VIII." sheetId="10" r:id="rId8"/>
    <sheet name="IX." sheetId="6" r:id="rId9"/>
    <sheet name="X." sheetId="7" r:id="rId10"/>
    <sheet name="XI." sheetId="8" r:id="rId11"/>
    <sheet name="XII." sheetId="9" r:id="rId12"/>
    <sheet name="Sumár 2016" sheetId="13" r:id="rId13"/>
  </sheets>
  <calcPr calcId="144525"/>
</workbook>
</file>

<file path=xl/calcChain.xml><?xml version="1.0" encoding="utf-8"?>
<calcChain xmlns="http://schemas.openxmlformats.org/spreadsheetml/2006/main">
  <c r="AB321" i="13" l="1"/>
  <c r="AA321" i="13" s="1"/>
  <c r="Z321" i="13"/>
  <c r="X321" i="13"/>
  <c r="Y321" i="13" s="1"/>
  <c r="V321" i="13"/>
  <c r="U321" i="13"/>
  <c r="T321" i="13"/>
  <c r="R321" i="13"/>
  <c r="S321" i="13" s="1"/>
  <c r="P321" i="13"/>
  <c r="O321" i="13"/>
  <c r="N321" i="13"/>
  <c r="L321" i="13"/>
  <c r="M321" i="13" s="1"/>
  <c r="J321" i="13"/>
  <c r="I321" i="13"/>
  <c r="H321" i="13"/>
  <c r="G321" i="13"/>
  <c r="AB319" i="13"/>
  <c r="AA319" i="13" s="1"/>
  <c r="Z319" i="13"/>
  <c r="Y319" i="13"/>
  <c r="X319" i="13"/>
  <c r="V319" i="13"/>
  <c r="W319" i="13" s="1"/>
  <c r="T319" i="13"/>
  <c r="S319" i="13"/>
  <c r="R319" i="13"/>
  <c r="P319" i="13"/>
  <c r="Q319" i="13" s="1"/>
  <c r="N319" i="13"/>
  <c r="M319" i="13"/>
  <c r="L319" i="13"/>
  <c r="H319" i="13"/>
  <c r="G319" i="13"/>
  <c r="AB317" i="13"/>
  <c r="Z317" i="13"/>
  <c r="AA317" i="13" s="1"/>
  <c r="X317" i="13"/>
  <c r="W317" i="13"/>
  <c r="V317" i="13"/>
  <c r="T317" i="13"/>
  <c r="U317" i="13" s="1"/>
  <c r="R317" i="13"/>
  <c r="Q317" i="13"/>
  <c r="P317" i="13"/>
  <c r="N317" i="13"/>
  <c r="O317" i="13" s="1"/>
  <c r="L317" i="13"/>
  <c r="H317" i="13"/>
  <c r="AB315" i="13"/>
  <c r="AA315" i="13"/>
  <c r="Z315" i="13"/>
  <c r="X315" i="13"/>
  <c r="Y315" i="13" s="1"/>
  <c r="V315" i="13"/>
  <c r="U315" i="13"/>
  <c r="T315" i="13"/>
  <c r="R315" i="13"/>
  <c r="S315" i="13" s="1"/>
  <c r="P315" i="13"/>
  <c r="O315" i="13"/>
  <c r="N315" i="13"/>
  <c r="L315" i="13"/>
  <c r="M315" i="13" s="1"/>
  <c r="H315" i="13"/>
  <c r="G315" i="13"/>
  <c r="AB313" i="13"/>
  <c r="AA313" i="13" s="1"/>
  <c r="Z313" i="13"/>
  <c r="Y313" i="13"/>
  <c r="X313" i="13"/>
  <c r="V313" i="13"/>
  <c r="W313" i="13" s="1"/>
  <c r="T313" i="13"/>
  <c r="S313" i="13"/>
  <c r="R313" i="13"/>
  <c r="P313" i="13"/>
  <c r="Q313" i="13" s="1"/>
  <c r="N313" i="13"/>
  <c r="M313" i="13"/>
  <c r="L313" i="13"/>
  <c r="H313" i="13"/>
  <c r="G313" i="13"/>
  <c r="AB311" i="13"/>
  <c r="Z311" i="13"/>
  <c r="AA311" i="13" s="1"/>
  <c r="X311" i="13"/>
  <c r="W311" i="13"/>
  <c r="V311" i="13"/>
  <c r="T311" i="13"/>
  <c r="U311" i="13" s="1"/>
  <c r="R311" i="13"/>
  <c r="Q311" i="13"/>
  <c r="P311" i="13"/>
  <c r="N311" i="13"/>
  <c r="O311" i="13" s="1"/>
  <c r="L311" i="13"/>
  <c r="H311" i="13"/>
  <c r="AB309" i="13"/>
  <c r="AA309" i="13"/>
  <c r="Z309" i="13"/>
  <c r="X309" i="13"/>
  <c r="Y309" i="13" s="1"/>
  <c r="V309" i="13"/>
  <c r="U309" i="13"/>
  <c r="T309" i="13"/>
  <c r="R309" i="13"/>
  <c r="S309" i="13" s="1"/>
  <c r="P309" i="13"/>
  <c r="O309" i="13"/>
  <c r="N309" i="13"/>
  <c r="L309" i="13"/>
  <c r="M309" i="13" s="1"/>
  <c r="H309" i="13"/>
  <c r="G309" i="13"/>
  <c r="AB307" i="13"/>
  <c r="AA307" i="13" s="1"/>
  <c r="Z307" i="13"/>
  <c r="Y307" i="13"/>
  <c r="X307" i="13"/>
  <c r="V307" i="13"/>
  <c r="W307" i="13" s="1"/>
  <c r="T307" i="13"/>
  <c r="S307" i="13"/>
  <c r="R307" i="13"/>
  <c r="P307" i="13"/>
  <c r="Q307" i="13" s="1"/>
  <c r="N307" i="13"/>
  <c r="M307" i="13"/>
  <c r="L307" i="13"/>
  <c r="H307" i="13"/>
  <c r="G307" i="13"/>
  <c r="AB305" i="13"/>
  <c r="Z305" i="13"/>
  <c r="AA305" i="13" s="1"/>
  <c r="X305" i="13"/>
  <c r="W305" i="13"/>
  <c r="V305" i="13"/>
  <c r="T305" i="13"/>
  <c r="U305" i="13" s="1"/>
  <c r="R305" i="13"/>
  <c r="Q305" i="13"/>
  <c r="P305" i="13"/>
  <c r="N305" i="13"/>
  <c r="O305" i="13" s="1"/>
  <c r="L305" i="13"/>
  <c r="H305" i="13"/>
  <c r="AB303" i="13"/>
  <c r="AA303" i="13"/>
  <c r="Z303" i="13"/>
  <c r="X303" i="13"/>
  <c r="Y303" i="13" s="1"/>
  <c r="V303" i="13"/>
  <c r="U303" i="13"/>
  <c r="T303" i="13"/>
  <c r="R303" i="13"/>
  <c r="S303" i="13" s="1"/>
  <c r="P303" i="13"/>
  <c r="O303" i="13"/>
  <c r="N303" i="13"/>
  <c r="L303" i="13"/>
  <c r="M303" i="13" s="1"/>
  <c r="H303" i="13"/>
  <c r="G303" i="13"/>
  <c r="AB301" i="13"/>
  <c r="AA301" i="13" s="1"/>
  <c r="Z301" i="13"/>
  <c r="Y301" i="13"/>
  <c r="X301" i="13"/>
  <c r="V301" i="13"/>
  <c r="W301" i="13" s="1"/>
  <c r="T301" i="13"/>
  <c r="S301" i="13"/>
  <c r="R301" i="13"/>
  <c r="P301" i="13"/>
  <c r="Q301" i="13" s="1"/>
  <c r="N301" i="13"/>
  <c r="M301" i="13"/>
  <c r="L301" i="13"/>
  <c r="H301" i="13"/>
  <c r="G301" i="13"/>
  <c r="AB299" i="13"/>
  <c r="Z299" i="13"/>
  <c r="AA299" i="13" s="1"/>
  <c r="X299" i="13"/>
  <c r="W299" i="13"/>
  <c r="V299" i="13"/>
  <c r="T299" i="13"/>
  <c r="U299" i="13" s="1"/>
  <c r="R299" i="13"/>
  <c r="Q299" i="13"/>
  <c r="P299" i="13"/>
  <c r="N299" i="13"/>
  <c r="O299" i="13" s="1"/>
  <c r="L299" i="13"/>
  <c r="H299" i="13"/>
  <c r="AB297" i="13"/>
  <c r="AA297" i="13"/>
  <c r="Z297" i="13"/>
  <c r="X297" i="13"/>
  <c r="Y297" i="13" s="1"/>
  <c r="V297" i="13"/>
  <c r="U297" i="13"/>
  <c r="T297" i="13"/>
  <c r="R297" i="13"/>
  <c r="S297" i="13" s="1"/>
  <c r="P297" i="13"/>
  <c r="O297" i="13"/>
  <c r="N297" i="13"/>
  <c r="L297" i="13"/>
  <c r="M297" i="13" s="1"/>
  <c r="H297" i="13"/>
  <c r="G297" i="13"/>
  <c r="AB295" i="13"/>
  <c r="AA295" i="13" s="1"/>
  <c r="Z295" i="13"/>
  <c r="Y295" i="13"/>
  <c r="X295" i="13"/>
  <c r="V295" i="13"/>
  <c r="W295" i="13" s="1"/>
  <c r="T295" i="13"/>
  <c r="S295" i="13"/>
  <c r="R295" i="13"/>
  <c r="P295" i="13"/>
  <c r="Q295" i="13" s="1"/>
  <c r="N295" i="13"/>
  <c r="M295" i="13"/>
  <c r="L295" i="13"/>
  <c r="H295" i="13"/>
  <c r="G295" i="13"/>
  <c r="AB293" i="13"/>
  <c r="Z293" i="13"/>
  <c r="AA293" i="13" s="1"/>
  <c r="X293" i="13"/>
  <c r="W293" i="13"/>
  <c r="V293" i="13"/>
  <c r="T293" i="13"/>
  <c r="U293" i="13" s="1"/>
  <c r="R293" i="13"/>
  <c r="Q293" i="13"/>
  <c r="P293" i="13"/>
  <c r="N293" i="13"/>
  <c r="O293" i="13" s="1"/>
  <c r="L293" i="13"/>
  <c r="H293" i="13"/>
  <c r="AB291" i="13"/>
  <c r="AA291" i="13"/>
  <c r="Z291" i="13"/>
  <c r="X291" i="13"/>
  <c r="Y291" i="13" s="1"/>
  <c r="V291" i="13"/>
  <c r="U291" i="13"/>
  <c r="T291" i="13"/>
  <c r="R291" i="13"/>
  <c r="S291" i="13" s="1"/>
  <c r="P291" i="13"/>
  <c r="O291" i="13"/>
  <c r="N291" i="13"/>
  <c r="L291" i="13"/>
  <c r="H291" i="13"/>
  <c r="G291" i="13"/>
  <c r="AB289" i="13"/>
  <c r="AA289" i="13" s="1"/>
  <c r="Z289" i="13"/>
  <c r="Y289" i="13"/>
  <c r="X289" i="13"/>
  <c r="V289" i="13"/>
  <c r="T289" i="13"/>
  <c r="S289" i="13"/>
  <c r="R289" i="13"/>
  <c r="P289" i="13"/>
  <c r="N289" i="13"/>
  <c r="M289" i="13"/>
  <c r="L289" i="13"/>
  <c r="H289" i="13"/>
  <c r="G289" i="13"/>
  <c r="AB287" i="13"/>
  <c r="Z287" i="13"/>
  <c r="X287" i="13"/>
  <c r="W287" i="13"/>
  <c r="V287" i="13"/>
  <c r="T287" i="13"/>
  <c r="R287" i="13"/>
  <c r="Q287" i="13"/>
  <c r="P287" i="13"/>
  <c r="N287" i="13"/>
  <c r="L287" i="13"/>
  <c r="H287" i="13"/>
  <c r="AB285" i="13"/>
  <c r="AA285" i="13"/>
  <c r="Z285" i="13"/>
  <c r="X285" i="13"/>
  <c r="V285" i="13"/>
  <c r="U285" i="13"/>
  <c r="T285" i="13"/>
  <c r="R285" i="13"/>
  <c r="P285" i="13"/>
  <c r="O285" i="13"/>
  <c r="N285" i="13"/>
  <c r="L285" i="13"/>
  <c r="H285" i="13"/>
  <c r="G285" i="13"/>
  <c r="AB283" i="13"/>
  <c r="AA283" i="13" s="1"/>
  <c r="Z283" i="13"/>
  <c r="Y283" i="13"/>
  <c r="X283" i="13"/>
  <c r="V283" i="13"/>
  <c r="T283" i="13"/>
  <c r="S283" i="13"/>
  <c r="R283" i="13"/>
  <c r="P283" i="13"/>
  <c r="N283" i="13"/>
  <c r="M283" i="13"/>
  <c r="L283" i="13"/>
  <c r="H283" i="13"/>
  <c r="G283" i="13"/>
  <c r="AB281" i="13"/>
  <c r="AA281" i="13"/>
  <c r="Z281" i="13"/>
  <c r="X281" i="13"/>
  <c r="W281" i="13"/>
  <c r="V281" i="13"/>
  <c r="T281" i="13"/>
  <c r="S281" i="13" s="1"/>
  <c r="R281" i="13"/>
  <c r="Q281" i="13"/>
  <c r="P281" i="13"/>
  <c r="N281" i="13"/>
  <c r="O281" i="13" s="1"/>
  <c r="L281" i="13"/>
  <c r="H281" i="13"/>
  <c r="G281" i="13" s="1"/>
  <c r="AB279" i="13"/>
  <c r="AA279" i="13"/>
  <c r="Z279" i="13"/>
  <c r="X279" i="13"/>
  <c r="W279" i="13" s="1"/>
  <c r="V279" i="13"/>
  <c r="U279" i="13"/>
  <c r="T279" i="13"/>
  <c r="R279" i="13"/>
  <c r="S279" i="13" s="1"/>
  <c r="P279" i="13"/>
  <c r="O279" i="13" s="1"/>
  <c r="N279" i="13"/>
  <c r="M279" i="13"/>
  <c r="L279" i="13"/>
  <c r="H279" i="13"/>
  <c r="G279" i="13"/>
  <c r="AB277" i="13"/>
  <c r="AA277" i="13" s="1"/>
  <c r="Z277" i="13"/>
  <c r="Y277" i="13"/>
  <c r="X277" i="13"/>
  <c r="V277" i="13"/>
  <c r="W277" i="13" s="1"/>
  <c r="T277" i="13"/>
  <c r="S277" i="13" s="1"/>
  <c r="R277" i="13"/>
  <c r="Q277" i="13"/>
  <c r="P277" i="13"/>
  <c r="N277" i="13"/>
  <c r="M277" i="13"/>
  <c r="L277" i="13"/>
  <c r="H277" i="13"/>
  <c r="G277" i="13"/>
  <c r="AB275" i="13"/>
  <c r="Z275" i="13"/>
  <c r="AA275" i="13" s="1"/>
  <c r="X275" i="13"/>
  <c r="W275" i="13" s="1"/>
  <c r="V275" i="13"/>
  <c r="U275" i="13"/>
  <c r="T275" i="13"/>
  <c r="R275" i="13"/>
  <c r="S275" i="13" s="1"/>
  <c r="P275" i="13"/>
  <c r="O275" i="13"/>
  <c r="N275" i="13"/>
  <c r="L275" i="13"/>
  <c r="M275" i="13" s="1"/>
  <c r="H275" i="13"/>
  <c r="G275" i="13"/>
  <c r="AB273" i="13"/>
  <c r="AA273" i="13" s="1"/>
  <c r="Z273" i="13"/>
  <c r="Y273" i="13"/>
  <c r="X273" i="13"/>
  <c r="V273" i="13"/>
  <c r="W273" i="13" s="1"/>
  <c r="T273" i="13"/>
  <c r="S273" i="13"/>
  <c r="R273" i="13"/>
  <c r="P273" i="13"/>
  <c r="Q273" i="13" s="1"/>
  <c r="N273" i="13"/>
  <c r="M273" i="13"/>
  <c r="L273" i="13"/>
  <c r="H273" i="13"/>
  <c r="G273" i="13"/>
  <c r="AB271" i="13"/>
  <c r="Z271" i="13"/>
  <c r="AA271" i="13" s="1"/>
  <c r="X271" i="13"/>
  <c r="W271" i="13"/>
  <c r="V271" i="13"/>
  <c r="T271" i="13"/>
  <c r="U271" i="13" s="1"/>
  <c r="R271" i="13"/>
  <c r="Q271" i="13"/>
  <c r="P271" i="13"/>
  <c r="N271" i="13"/>
  <c r="O271" i="13" s="1"/>
  <c r="L271" i="13"/>
  <c r="H271" i="13"/>
  <c r="AB269" i="13"/>
  <c r="AA269" i="13"/>
  <c r="Z269" i="13"/>
  <c r="X269" i="13"/>
  <c r="Y269" i="13" s="1"/>
  <c r="V269" i="13"/>
  <c r="U269" i="13"/>
  <c r="T269" i="13"/>
  <c r="R269" i="13"/>
  <c r="S269" i="13" s="1"/>
  <c r="P269" i="13"/>
  <c r="O269" i="13"/>
  <c r="N269" i="13"/>
  <c r="L269" i="13"/>
  <c r="M269" i="13" s="1"/>
  <c r="H269" i="13"/>
  <c r="G269" i="13"/>
  <c r="AB267" i="13"/>
  <c r="AA267" i="13" s="1"/>
  <c r="Z267" i="13"/>
  <c r="Y267" i="13"/>
  <c r="X267" i="13"/>
  <c r="V267" i="13"/>
  <c r="W267" i="13" s="1"/>
  <c r="T267" i="13"/>
  <c r="S267" i="13"/>
  <c r="R267" i="13"/>
  <c r="P267" i="13"/>
  <c r="Q267" i="13" s="1"/>
  <c r="N267" i="13"/>
  <c r="M267" i="13"/>
  <c r="L267" i="13"/>
  <c r="H267" i="13"/>
  <c r="G267" i="13"/>
  <c r="AB265" i="13"/>
  <c r="Z265" i="13"/>
  <c r="AA265" i="13" s="1"/>
  <c r="X265" i="13"/>
  <c r="W265" i="13"/>
  <c r="V265" i="13"/>
  <c r="T265" i="13"/>
  <c r="U265" i="13" s="1"/>
  <c r="R265" i="13"/>
  <c r="Q265" i="13"/>
  <c r="P265" i="13"/>
  <c r="N265" i="13"/>
  <c r="O265" i="13" s="1"/>
  <c r="L265" i="13"/>
  <c r="H265" i="13"/>
  <c r="AB263" i="13"/>
  <c r="AA263" i="13"/>
  <c r="Z263" i="13"/>
  <c r="X263" i="13"/>
  <c r="Y263" i="13" s="1"/>
  <c r="V263" i="13"/>
  <c r="U263" i="13"/>
  <c r="T263" i="13"/>
  <c r="R263" i="13"/>
  <c r="S263" i="13" s="1"/>
  <c r="P263" i="13"/>
  <c r="O263" i="13"/>
  <c r="N263" i="13"/>
  <c r="L263" i="13"/>
  <c r="M263" i="13" s="1"/>
  <c r="H263" i="13"/>
  <c r="G263" i="13"/>
  <c r="AB260" i="13"/>
  <c r="AA260" i="13" s="1"/>
  <c r="Z260" i="13"/>
  <c r="X260" i="13"/>
  <c r="Y260" i="13" s="1"/>
  <c r="V260" i="13"/>
  <c r="U260" i="13"/>
  <c r="T260" i="13"/>
  <c r="R260" i="13"/>
  <c r="S260" i="13" s="1"/>
  <c r="P260" i="13"/>
  <c r="O260" i="13"/>
  <c r="N260" i="13"/>
  <c r="L260" i="13"/>
  <c r="M260" i="13" s="1"/>
  <c r="H260" i="13"/>
  <c r="G260" i="13"/>
  <c r="AB258" i="13"/>
  <c r="AA258" i="13" s="1"/>
  <c r="Z258" i="13"/>
  <c r="Y258" i="13"/>
  <c r="X258" i="13"/>
  <c r="V258" i="13"/>
  <c r="W258" i="13" s="1"/>
  <c r="T258" i="13"/>
  <c r="S258" i="13"/>
  <c r="R258" i="13"/>
  <c r="P258" i="13"/>
  <c r="Q258" i="13" s="1"/>
  <c r="N258" i="13"/>
  <c r="M258" i="13"/>
  <c r="L258" i="13"/>
  <c r="H258" i="13"/>
  <c r="G258" i="13"/>
  <c r="AB256" i="13"/>
  <c r="Z256" i="13"/>
  <c r="AA256" i="13" s="1"/>
  <c r="X256" i="13"/>
  <c r="W256" i="13"/>
  <c r="V256" i="13"/>
  <c r="T256" i="13"/>
  <c r="U256" i="13" s="1"/>
  <c r="R256" i="13"/>
  <c r="Q256" i="13"/>
  <c r="P256" i="13"/>
  <c r="N256" i="13"/>
  <c r="O256" i="13" s="1"/>
  <c r="L256" i="13"/>
  <c r="H256" i="13"/>
  <c r="AB254" i="13"/>
  <c r="AA254" i="13"/>
  <c r="Z254" i="13"/>
  <c r="X254" i="13"/>
  <c r="Y254" i="13" s="1"/>
  <c r="V254" i="13"/>
  <c r="U254" i="13"/>
  <c r="T254" i="13"/>
  <c r="R254" i="13"/>
  <c r="S254" i="13" s="1"/>
  <c r="P254" i="13"/>
  <c r="O254" i="13"/>
  <c r="N254" i="13"/>
  <c r="L254" i="13"/>
  <c r="M254" i="13" s="1"/>
  <c r="H254" i="13"/>
  <c r="G254" i="13"/>
  <c r="AB252" i="13"/>
  <c r="AA252" i="13" s="1"/>
  <c r="Z252" i="13"/>
  <c r="Y252" i="13"/>
  <c r="X252" i="13"/>
  <c r="V252" i="13"/>
  <c r="W252" i="13" s="1"/>
  <c r="T252" i="13"/>
  <c r="S252" i="13"/>
  <c r="R252" i="13"/>
  <c r="P252" i="13"/>
  <c r="Q252" i="13" s="1"/>
  <c r="N252" i="13"/>
  <c r="M252" i="13"/>
  <c r="L252" i="13"/>
  <c r="H252" i="13"/>
  <c r="G252" i="13"/>
  <c r="AB250" i="13"/>
  <c r="Z250" i="13"/>
  <c r="AA250" i="13" s="1"/>
  <c r="X250" i="13"/>
  <c r="W250" i="13"/>
  <c r="V250" i="13"/>
  <c r="T250" i="13"/>
  <c r="U250" i="13" s="1"/>
  <c r="R250" i="13"/>
  <c r="Q250" i="13"/>
  <c r="P250" i="13"/>
  <c r="N250" i="13"/>
  <c r="O250" i="13" s="1"/>
  <c r="L250" i="13"/>
  <c r="H250" i="13"/>
  <c r="AB248" i="13"/>
  <c r="AA248" i="13"/>
  <c r="Z248" i="13"/>
  <c r="X248" i="13"/>
  <c r="Y248" i="13" s="1"/>
  <c r="V248" i="13"/>
  <c r="U248" i="13"/>
  <c r="T248" i="13"/>
  <c r="R248" i="13"/>
  <c r="S248" i="13" s="1"/>
  <c r="P248" i="13"/>
  <c r="O248" i="13"/>
  <c r="N248" i="13"/>
  <c r="L248" i="13"/>
  <c r="M248" i="13" s="1"/>
  <c r="H248" i="13"/>
  <c r="G248" i="13"/>
  <c r="AB246" i="13"/>
  <c r="AA246" i="13" s="1"/>
  <c r="Z246" i="13"/>
  <c r="Y246" i="13"/>
  <c r="X246" i="13"/>
  <c r="V246" i="13"/>
  <c r="W246" i="13" s="1"/>
  <c r="T246" i="13"/>
  <c r="S246" i="13"/>
  <c r="R246" i="13"/>
  <c r="P246" i="13"/>
  <c r="Q246" i="13" s="1"/>
  <c r="N246" i="13"/>
  <c r="M246" i="13"/>
  <c r="L246" i="13"/>
  <c r="H246" i="13"/>
  <c r="G246" i="13"/>
  <c r="AB244" i="13"/>
  <c r="Z244" i="13"/>
  <c r="AA244" i="13" s="1"/>
  <c r="X244" i="13"/>
  <c r="W244" i="13"/>
  <c r="V244" i="13"/>
  <c r="T244" i="13"/>
  <c r="U244" i="13" s="1"/>
  <c r="R244" i="13"/>
  <c r="Q244" i="13"/>
  <c r="P244" i="13"/>
  <c r="N244" i="13"/>
  <c r="O244" i="13" s="1"/>
  <c r="L244" i="13"/>
  <c r="K244" i="13"/>
  <c r="J244" i="13"/>
  <c r="H244" i="13"/>
  <c r="I244" i="13" s="1"/>
  <c r="AB242" i="13"/>
  <c r="AA242" i="13"/>
  <c r="Z242" i="13"/>
  <c r="X242" i="13"/>
  <c r="Y242" i="13" s="1"/>
  <c r="V242" i="13"/>
  <c r="U242" i="13"/>
  <c r="T242" i="13"/>
  <c r="R242" i="13"/>
  <c r="S242" i="13" s="1"/>
  <c r="P242" i="13"/>
  <c r="O242" i="13"/>
  <c r="N242" i="13"/>
  <c r="L242" i="13"/>
  <c r="M242" i="13" s="1"/>
  <c r="H242" i="13"/>
  <c r="G242" i="13"/>
  <c r="AB239" i="13"/>
  <c r="AA239" i="13"/>
  <c r="Z239" i="13"/>
  <c r="X239" i="13"/>
  <c r="Y239" i="13" s="1"/>
  <c r="V239" i="13"/>
  <c r="U239" i="13"/>
  <c r="T239" i="13"/>
  <c r="S239" i="13" s="1"/>
  <c r="R239" i="13"/>
  <c r="Q239" i="13" s="1"/>
  <c r="P239" i="13"/>
  <c r="O239" i="13"/>
  <c r="N239" i="13"/>
  <c r="M239" i="13" s="1"/>
  <c r="L239" i="13"/>
  <c r="H239" i="13"/>
  <c r="G239" i="13" s="1"/>
  <c r="AB237" i="13"/>
  <c r="AA237" i="13" s="1"/>
  <c r="Z237" i="13"/>
  <c r="Y237" i="13"/>
  <c r="X237" i="13"/>
  <c r="W237" i="13" s="1"/>
  <c r="V237" i="13"/>
  <c r="U237" i="13" s="1"/>
  <c r="T237" i="13"/>
  <c r="S237" i="13"/>
  <c r="R237" i="13"/>
  <c r="Q237" i="13" s="1"/>
  <c r="P237" i="13"/>
  <c r="O237" i="13" s="1"/>
  <c r="N237" i="13"/>
  <c r="M237" i="13"/>
  <c r="L237" i="13"/>
  <c r="H237" i="13"/>
  <c r="G237" i="13"/>
  <c r="AB235" i="13"/>
  <c r="AA235" i="13" s="1"/>
  <c r="Z235" i="13"/>
  <c r="Y235" i="13" s="1"/>
  <c r="X235" i="13"/>
  <c r="W235" i="13"/>
  <c r="V235" i="13"/>
  <c r="U235" i="13" s="1"/>
  <c r="T235" i="13"/>
  <c r="S235" i="13" s="1"/>
  <c r="R235" i="13"/>
  <c r="Q235" i="13"/>
  <c r="P235" i="13"/>
  <c r="O235" i="13" s="1"/>
  <c r="N235" i="13"/>
  <c r="M235" i="13" s="1"/>
  <c r="L235" i="13"/>
  <c r="H235" i="13"/>
  <c r="AB233" i="13"/>
  <c r="AA233" i="13"/>
  <c r="Z233" i="13"/>
  <c r="X233" i="13"/>
  <c r="Y233" i="13" s="1"/>
  <c r="V233" i="13"/>
  <c r="U233" i="13"/>
  <c r="T233" i="13"/>
  <c r="R233" i="13"/>
  <c r="S233" i="13" s="1"/>
  <c r="P233" i="13"/>
  <c r="O233" i="13"/>
  <c r="N233" i="13"/>
  <c r="L233" i="13"/>
  <c r="M233" i="13" s="1"/>
  <c r="H233" i="13"/>
  <c r="G233" i="13" s="1"/>
  <c r="AB231" i="13"/>
  <c r="AA231" i="13" s="1"/>
  <c r="Z231" i="13"/>
  <c r="Y231" i="13"/>
  <c r="X231" i="13"/>
  <c r="V231" i="13"/>
  <c r="W231" i="13" s="1"/>
  <c r="T231" i="13"/>
  <c r="S231" i="13"/>
  <c r="R231" i="13"/>
  <c r="P231" i="13"/>
  <c r="Q231" i="13" s="1"/>
  <c r="N231" i="13"/>
  <c r="M231" i="13"/>
  <c r="L231" i="13"/>
  <c r="H231" i="13"/>
  <c r="G231" i="13"/>
  <c r="AB229" i="13"/>
  <c r="Z229" i="13"/>
  <c r="AA229" i="13" s="1"/>
  <c r="X229" i="13"/>
  <c r="W229" i="13"/>
  <c r="V229" i="13"/>
  <c r="T229" i="13"/>
  <c r="U229" i="13" s="1"/>
  <c r="R229" i="13"/>
  <c r="Q229" i="13"/>
  <c r="P229" i="13"/>
  <c r="O229" i="13" s="1"/>
  <c r="N229" i="13"/>
  <c r="M229" i="13" s="1"/>
  <c r="L229" i="13"/>
  <c r="H229" i="13"/>
  <c r="G229" i="13" s="1"/>
  <c r="AB227" i="13"/>
  <c r="AA227" i="13"/>
  <c r="Z227" i="13"/>
  <c r="Y227" i="13" s="1"/>
  <c r="X227" i="13"/>
  <c r="W227" i="13" s="1"/>
  <c r="V227" i="13"/>
  <c r="U227" i="13"/>
  <c r="T227" i="13"/>
  <c r="S227" i="13" s="1"/>
  <c r="R227" i="13"/>
  <c r="Q227" i="13" s="1"/>
  <c r="P227" i="13"/>
  <c r="O227" i="13"/>
  <c r="N227" i="13"/>
  <c r="M227" i="13" s="1"/>
  <c r="L227" i="13"/>
  <c r="H227" i="13"/>
  <c r="G227" i="13" s="1"/>
  <c r="AB225" i="13"/>
  <c r="AA225" i="13" s="1"/>
  <c r="Z225" i="13"/>
  <c r="Y225" i="13"/>
  <c r="X225" i="13"/>
  <c r="W225" i="13" s="1"/>
  <c r="V225" i="13"/>
  <c r="U225" i="13" s="1"/>
  <c r="T225" i="13"/>
  <c r="S225" i="13"/>
  <c r="R225" i="13"/>
  <c r="Q225" i="13" s="1"/>
  <c r="P225" i="13"/>
  <c r="O225" i="13" s="1"/>
  <c r="N225" i="13"/>
  <c r="M225" i="13"/>
  <c r="L225" i="13"/>
  <c r="H225" i="13"/>
  <c r="G225" i="13"/>
  <c r="AB223" i="13"/>
  <c r="AA223" i="13" s="1"/>
  <c r="Z223" i="13"/>
  <c r="Y223" i="13" s="1"/>
  <c r="X223" i="13"/>
  <c r="W223" i="13"/>
  <c r="V223" i="13"/>
  <c r="U223" i="13" s="1"/>
  <c r="T223" i="13"/>
  <c r="S223" i="13" s="1"/>
  <c r="R223" i="13"/>
  <c r="Q223" i="13"/>
  <c r="P223" i="13"/>
  <c r="O223" i="13" s="1"/>
  <c r="N223" i="13"/>
  <c r="M223" i="13" s="1"/>
  <c r="L223" i="13"/>
  <c r="H223" i="13"/>
  <c r="G223" i="13" s="1"/>
  <c r="AB221" i="13"/>
  <c r="AA221" i="13"/>
  <c r="Z221" i="13"/>
  <c r="Y221" i="13" s="1"/>
  <c r="X221" i="13"/>
  <c r="W221" i="13" s="1"/>
  <c r="V221" i="13"/>
  <c r="U221" i="13"/>
  <c r="T221" i="13"/>
  <c r="S221" i="13" s="1"/>
  <c r="R221" i="13"/>
  <c r="Q221" i="13" s="1"/>
  <c r="P221" i="13"/>
  <c r="O221" i="13"/>
  <c r="N221" i="13"/>
  <c r="M221" i="13" s="1"/>
  <c r="L221" i="13"/>
  <c r="H221" i="13"/>
  <c r="G221" i="13" s="1"/>
  <c r="AB219" i="13"/>
  <c r="AA219" i="13" s="1"/>
  <c r="Z219" i="13"/>
  <c r="Y219" i="13"/>
  <c r="X219" i="13"/>
  <c r="W219" i="13" s="1"/>
  <c r="V219" i="13"/>
  <c r="U219" i="13" s="1"/>
  <c r="T219" i="13"/>
  <c r="S219" i="13"/>
  <c r="R219" i="13"/>
  <c r="Q219" i="13" s="1"/>
  <c r="P219" i="13"/>
  <c r="O219" i="13" s="1"/>
  <c r="N219" i="13"/>
  <c r="M219" i="13"/>
  <c r="L219" i="13"/>
  <c r="H219" i="13"/>
  <c r="G219" i="13"/>
  <c r="AB216" i="13"/>
  <c r="AA216" i="13" s="1"/>
  <c r="Z216" i="13"/>
  <c r="Y216" i="13"/>
  <c r="X216" i="13"/>
  <c r="W216" i="13" s="1"/>
  <c r="V216" i="13"/>
  <c r="U216" i="13" s="1"/>
  <c r="T216" i="13"/>
  <c r="S216" i="13"/>
  <c r="R216" i="13"/>
  <c r="Q216" i="13" s="1"/>
  <c r="P216" i="13"/>
  <c r="O216" i="13" s="1"/>
  <c r="N216" i="13"/>
  <c r="M216" i="13"/>
  <c r="L216" i="13"/>
  <c r="H216" i="13"/>
  <c r="G216" i="13"/>
  <c r="AB214" i="13"/>
  <c r="AA214" i="13" s="1"/>
  <c r="Z214" i="13"/>
  <c r="Y214" i="13" s="1"/>
  <c r="X214" i="13"/>
  <c r="W214" i="13"/>
  <c r="V214" i="13"/>
  <c r="U214" i="13" s="1"/>
  <c r="T214" i="13"/>
  <c r="S214" i="13" s="1"/>
  <c r="R214" i="13"/>
  <c r="Q214" i="13"/>
  <c r="P214" i="13"/>
  <c r="O214" i="13" s="1"/>
  <c r="N214" i="13"/>
  <c r="M214" i="13" s="1"/>
  <c r="L214" i="13"/>
  <c r="H214" i="13"/>
  <c r="G214" i="13" s="1"/>
  <c r="AB212" i="13"/>
  <c r="AA212" i="13"/>
  <c r="Z212" i="13"/>
  <c r="Y212" i="13" s="1"/>
  <c r="X212" i="13"/>
  <c r="W212" i="13" s="1"/>
  <c r="V212" i="13"/>
  <c r="U212" i="13"/>
  <c r="T212" i="13"/>
  <c r="S212" i="13" s="1"/>
  <c r="R212" i="13"/>
  <c r="Q212" i="13" s="1"/>
  <c r="P212" i="13"/>
  <c r="O212" i="13"/>
  <c r="N212" i="13"/>
  <c r="M212" i="13" s="1"/>
  <c r="L212" i="13"/>
  <c r="H212" i="13"/>
  <c r="G212" i="13" s="1"/>
  <c r="AB210" i="13"/>
  <c r="AA210" i="13" s="1"/>
  <c r="Z210" i="13"/>
  <c r="Y210" i="13"/>
  <c r="X210" i="13"/>
  <c r="W210" i="13" s="1"/>
  <c r="V210" i="13"/>
  <c r="U210" i="13" s="1"/>
  <c r="T210" i="13"/>
  <c r="S210" i="13"/>
  <c r="R210" i="13"/>
  <c r="Q210" i="13" s="1"/>
  <c r="P210" i="13"/>
  <c r="O210" i="13" s="1"/>
  <c r="N210" i="13"/>
  <c r="M210" i="13"/>
  <c r="L210" i="13"/>
  <c r="H210" i="13"/>
  <c r="G210" i="13"/>
  <c r="AB208" i="13"/>
  <c r="AA208" i="13" s="1"/>
  <c r="Z208" i="13"/>
  <c r="Y208" i="13" s="1"/>
  <c r="X208" i="13"/>
  <c r="W208" i="13"/>
  <c r="V208" i="13"/>
  <c r="U208" i="13" s="1"/>
  <c r="T208" i="13"/>
  <c r="S208" i="13" s="1"/>
  <c r="R208" i="13"/>
  <c r="Q208" i="13"/>
  <c r="P208" i="13"/>
  <c r="O208" i="13" s="1"/>
  <c r="N208" i="13"/>
  <c r="M208" i="13" s="1"/>
  <c r="L208" i="13"/>
  <c r="H208" i="13"/>
  <c r="G208" i="13" s="1"/>
  <c r="AB206" i="13"/>
  <c r="AA206" i="13"/>
  <c r="Z206" i="13"/>
  <c r="Y206" i="13" s="1"/>
  <c r="X206" i="13"/>
  <c r="W206" i="13" s="1"/>
  <c r="V206" i="13"/>
  <c r="U206" i="13"/>
  <c r="T206" i="13"/>
  <c r="S206" i="13" s="1"/>
  <c r="R206" i="13"/>
  <c r="Q206" i="13" s="1"/>
  <c r="P206" i="13"/>
  <c r="O206" i="13"/>
  <c r="N206" i="13"/>
  <c r="M206" i="13" s="1"/>
  <c r="L206" i="13"/>
  <c r="H206" i="13"/>
  <c r="G206" i="13" s="1"/>
  <c r="AB204" i="13"/>
  <c r="AA204" i="13" s="1"/>
  <c r="Z204" i="13"/>
  <c r="Y204" i="13"/>
  <c r="X204" i="13"/>
  <c r="W204" i="13" s="1"/>
  <c r="V204" i="13"/>
  <c r="U204" i="13" s="1"/>
  <c r="T204" i="13"/>
  <c r="S204" i="13"/>
  <c r="R204" i="13"/>
  <c r="Q204" i="13" s="1"/>
  <c r="P204" i="13"/>
  <c r="O204" i="13" s="1"/>
  <c r="N204" i="13"/>
  <c r="M204" i="13"/>
  <c r="L204" i="13"/>
  <c r="H204" i="13"/>
  <c r="G204" i="13"/>
  <c r="AB202" i="13"/>
  <c r="AA202" i="13" s="1"/>
  <c r="Z202" i="13"/>
  <c r="Y202" i="13" s="1"/>
  <c r="X202" i="13"/>
  <c r="W202" i="13"/>
  <c r="V202" i="13"/>
  <c r="U202" i="13" s="1"/>
  <c r="T202" i="13"/>
  <c r="S202" i="13" s="1"/>
  <c r="R202" i="13"/>
  <c r="Q202" i="13"/>
  <c r="P202" i="13"/>
  <c r="O202" i="13" s="1"/>
  <c r="N202" i="13"/>
  <c r="M202" i="13" s="1"/>
  <c r="L202" i="13"/>
  <c r="H202" i="13"/>
  <c r="G202" i="13" s="1"/>
  <c r="AB200" i="13"/>
  <c r="AA200" i="13"/>
  <c r="Z200" i="13"/>
  <c r="Y200" i="13" s="1"/>
  <c r="X200" i="13"/>
  <c r="W200" i="13" s="1"/>
  <c r="V200" i="13"/>
  <c r="U200" i="13"/>
  <c r="T200" i="13"/>
  <c r="S200" i="13" s="1"/>
  <c r="R200" i="13"/>
  <c r="Q200" i="13" s="1"/>
  <c r="P200" i="13"/>
  <c r="O200" i="13"/>
  <c r="N200" i="13"/>
  <c r="M200" i="13" s="1"/>
  <c r="L200" i="13"/>
  <c r="H200" i="13"/>
  <c r="G200" i="13" s="1"/>
  <c r="AB198" i="13"/>
  <c r="AA198" i="13" s="1"/>
  <c r="Z198" i="13"/>
  <c r="Y198" i="13"/>
  <c r="X198" i="13"/>
  <c r="W198" i="13" s="1"/>
  <c r="V198" i="13"/>
  <c r="U198" i="13" s="1"/>
  <c r="T198" i="13"/>
  <c r="S198" i="13"/>
  <c r="R198" i="13"/>
  <c r="Q198" i="13" s="1"/>
  <c r="P198" i="13"/>
  <c r="O198" i="13" s="1"/>
  <c r="N198" i="13"/>
  <c r="M198" i="13"/>
  <c r="L198" i="13"/>
  <c r="H198" i="13"/>
  <c r="G198" i="13"/>
  <c r="D321" i="13"/>
  <c r="D319" i="13"/>
  <c r="D317" i="13"/>
  <c r="D315" i="13"/>
  <c r="D313" i="13"/>
  <c r="D311" i="13"/>
  <c r="D309" i="13"/>
  <c r="D307" i="13"/>
  <c r="D305" i="13"/>
  <c r="D303" i="13"/>
  <c r="D301" i="13"/>
  <c r="D299" i="13"/>
  <c r="D297" i="13"/>
  <c r="D295" i="13"/>
  <c r="D293" i="13"/>
  <c r="D291" i="13"/>
  <c r="D289" i="13"/>
  <c r="D287" i="13"/>
  <c r="D285" i="13"/>
  <c r="D283" i="13"/>
  <c r="D281" i="13"/>
  <c r="D279" i="13"/>
  <c r="D277" i="13"/>
  <c r="D275" i="13"/>
  <c r="D273" i="13"/>
  <c r="D271" i="13"/>
  <c r="D269" i="13"/>
  <c r="D267" i="13"/>
  <c r="D265" i="13"/>
  <c r="D263" i="13"/>
  <c r="D260" i="13"/>
  <c r="D258" i="13"/>
  <c r="D256" i="13"/>
  <c r="D254" i="13"/>
  <c r="D252" i="13"/>
  <c r="D250" i="13"/>
  <c r="D248" i="13"/>
  <c r="D246" i="13"/>
  <c r="D244" i="13"/>
  <c r="D242" i="13"/>
  <c r="D221" i="13"/>
  <c r="D219" i="13"/>
  <c r="D239" i="13"/>
  <c r="D237" i="13"/>
  <c r="D235" i="13"/>
  <c r="D233" i="13"/>
  <c r="D231" i="13"/>
  <c r="D229" i="13"/>
  <c r="D227" i="13"/>
  <c r="D225" i="13"/>
  <c r="D223" i="13"/>
  <c r="D216" i="13"/>
  <c r="D214" i="13"/>
  <c r="D212" i="13"/>
  <c r="D210" i="13"/>
  <c r="D208" i="13"/>
  <c r="D206" i="13"/>
  <c r="D204" i="13"/>
  <c r="D202" i="13"/>
  <c r="D200" i="13"/>
  <c r="E200" i="13"/>
  <c r="E202" i="13"/>
  <c r="F198" i="13"/>
  <c r="E198" i="13"/>
  <c r="D198" i="13"/>
  <c r="P322" i="9"/>
  <c r="M322" i="9"/>
  <c r="Q322" i="9" s="1"/>
  <c r="J322" i="9"/>
  <c r="P321" i="9"/>
  <c r="Q321" i="9" s="1"/>
  <c r="M321" i="9"/>
  <c r="J321" i="9"/>
  <c r="P320" i="9"/>
  <c r="M320" i="9"/>
  <c r="J320" i="9"/>
  <c r="Q320" i="9" s="1"/>
  <c r="P319" i="9"/>
  <c r="M319" i="9"/>
  <c r="Q319" i="9" s="1"/>
  <c r="J319" i="9"/>
  <c r="P318" i="9"/>
  <c r="Q318" i="9" s="1"/>
  <c r="M318" i="9"/>
  <c r="J318" i="9"/>
  <c r="P317" i="9"/>
  <c r="M317" i="9"/>
  <c r="J317" i="9"/>
  <c r="Q317" i="9" s="1"/>
  <c r="P316" i="9"/>
  <c r="M316" i="9"/>
  <c r="Q316" i="9" s="1"/>
  <c r="J316" i="9"/>
  <c r="P315" i="9"/>
  <c r="Q315" i="9" s="1"/>
  <c r="M315" i="9"/>
  <c r="J315" i="9"/>
  <c r="P314" i="9"/>
  <c r="M314" i="9"/>
  <c r="J314" i="9"/>
  <c r="Q314" i="9" s="1"/>
  <c r="P313" i="9"/>
  <c r="M313" i="9"/>
  <c r="Q313" i="9" s="1"/>
  <c r="J313" i="9"/>
  <c r="P312" i="9"/>
  <c r="Q312" i="9" s="1"/>
  <c r="M312" i="9"/>
  <c r="J312" i="9"/>
  <c r="P311" i="9"/>
  <c r="M311" i="9"/>
  <c r="J311" i="9"/>
  <c r="Q311" i="9" s="1"/>
  <c r="P310" i="9"/>
  <c r="M310" i="9"/>
  <c r="Q310" i="9" s="1"/>
  <c r="J310" i="9"/>
  <c r="P309" i="9"/>
  <c r="Q309" i="9" s="1"/>
  <c r="M309" i="9"/>
  <c r="J309" i="9"/>
  <c r="P308" i="9"/>
  <c r="M308" i="9"/>
  <c r="J308" i="9"/>
  <c r="Q308" i="9" s="1"/>
  <c r="P307" i="9"/>
  <c r="M307" i="9"/>
  <c r="Q307" i="9" s="1"/>
  <c r="J307" i="9"/>
  <c r="P306" i="9"/>
  <c r="Q306" i="9" s="1"/>
  <c r="M306" i="9"/>
  <c r="J306" i="9"/>
  <c r="P305" i="9"/>
  <c r="M305" i="9"/>
  <c r="J305" i="9"/>
  <c r="Q305" i="9" s="1"/>
  <c r="P304" i="9"/>
  <c r="M304" i="9"/>
  <c r="Q304" i="9" s="1"/>
  <c r="J304" i="9"/>
  <c r="P303" i="9"/>
  <c r="Q303" i="9" s="1"/>
  <c r="M303" i="9"/>
  <c r="J303" i="9"/>
  <c r="P302" i="9"/>
  <c r="M302" i="9"/>
  <c r="J302" i="9"/>
  <c r="Q302" i="9" s="1"/>
  <c r="P301" i="9"/>
  <c r="M301" i="9"/>
  <c r="Q301" i="9" s="1"/>
  <c r="J301" i="9"/>
  <c r="P300" i="9"/>
  <c r="Q300" i="9" s="1"/>
  <c r="M300" i="9"/>
  <c r="J300" i="9"/>
  <c r="P299" i="9"/>
  <c r="M299" i="9"/>
  <c r="J299" i="9"/>
  <c r="Q299" i="9" s="1"/>
  <c r="P298" i="9"/>
  <c r="M298" i="9"/>
  <c r="Q298" i="9" s="1"/>
  <c r="J298" i="9"/>
  <c r="P297" i="9"/>
  <c r="Q297" i="9" s="1"/>
  <c r="M297" i="9"/>
  <c r="J297" i="9"/>
  <c r="P296" i="9"/>
  <c r="M296" i="9"/>
  <c r="J296" i="9"/>
  <c r="Q296" i="9" s="1"/>
  <c r="P295" i="9"/>
  <c r="M295" i="9"/>
  <c r="Q295" i="9" s="1"/>
  <c r="J295" i="9"/>
  <c r="P294" i="9"/>
  <c r="O294" i="9"/>
  <c r="N294" i="9"/>
  <c r="M294" i="9"/>
  <c r="L294" i="9"/>
  <c r="K294" i="9"/>
  <c r="I294" i="9"/>
  <c r="H294" i="9"/>
  <c r="G294" i="9"/>
  <c r="J294" i="9" s="1"/>
  <c r="F294" i="9"/>
  <c r="E294" i="9"/>
  <c r="O293" i="9"/>
  <c r="N293" i="9"/>
  <c r="P293" i="9" s="1"/>
  <c r="L293" i="9"/>
  <c r="K293" i="9"/>
  <c r="M293" i="9" s="1"/>
  <c r="Q293" i="9" s="1"/>
  <c r="I293" i="9"/>
  <c r="H293" i="9"/>
  <c r="G293" i="9"/>
  <c r="F293" i="9"/>
  <c r="E293" i="9"/>
  <c r="J293" i="9" s="1"/>
  <c r="P292" i="9"/>
  <c r="M292" i="9"/>
  <c r="Q292" i="9" s="1"/>
  <c r="J292" i="9"/>
  <c r="P291" i="9"/>
  <c r="Q291" i="9" s="1"/>
  <c r="M291" i="9"/>
  <c r="J291" i="9"/>
  <c r="P290" i="9"/>
  <c r="M290" i="9"/>
  <c r="J290" i="9"/>
  <c r="Q290" i="9" s="1"/>
  <c r="P289" i="9"/>
  <c r="M289" i="9"/>
  <c r="Q289" i="9" s="1"/>
  <c r="J289" i="9"/>
  <c r="P288" i="9"/>
  <c r="Q288" i="9" s="1"/>
  <c r="M288" i="9"/>
  <c r="J288" i="9"/>
  <c r="P287" i="9"/>
  <c r="M287" i="9"/>
  <c r="J287" i="9"/>
  <c r="Q287" i="9" s="1"/>
  <c r="P286" i="9"/>
  <c r="M286" i="9"/>
  <c r="Q286" i="9" s="1"/>
  <c r="J286" i="9"/>
  <c r="P285" i="9"/>
  <c r="Q285" i="9" s="1"/>
  <c r="M285" i="9"/>
  <c r="J285" i="9"/>
  <c r="P284" i="9"/>
  <c r="M284" i="9"/>
  <c r="J284" i="9"/>
  <c r="Q284" i="9" s="1"/>
  <c r="P283" i="9"/>
  <c r="M283" i="9"/>
  <c r="Q283" i="9" s="1"/>
  <c r="J283" i="9"/>
  <c r="P282" i="9"/>
  <c r="Q282" i="9" s="1"/>
  <c r="M282" i="9"/>
  <c r="J282" i="9"/>
  <c r="P281" i="9"/>
  <c r="M281" i="9"/>
  <c r="J281" i="9"/>
  <c r="Q281" i="9" s="1"/>
  <c r="P280" i="9"/>
  <c r="M280" i="9"/>
  <c r="Q280" i="9" s="1"/>
  <c r="J280" i="9"/>
  <c r="P279" i="9"/>
  <c r="Q279" i="9" s="1"/>
  <c r="M279" i="9"/>
  <c r="J279" i="9"/>
  <c r="P278" i="9"/>
  <c r="M278" i="9"/>
  <c r="J278" i="9"/>
  <c r="Q278" i="9" s="1"/>
  <c r="P277" i="9"/>
  <c r="M277" i="9"/>
  <c r="Q277" i="9" s="1"/>
  <c r="J277" i="9"/>
  <c r="P276" i="9"/>
  <c r="Q276" i="9" s="1"/>
  <c r="M276" i="9"/>
  <c r="J276" i="9"/>
  <c r="P275" i="9"/>
  <c r="M275" i="9"/>
  <c r="J275" i="9"/>
  <c r="Q275" i="9" s="1"/>
  <c r="P274" i="9"/>
  <c r="M274" i="9"/>
  <c r="Q274" i="9" s="1"/>
  <c r="J274" i="9"/>
  <c r="P273" i="9"/>
  <c r="Q273" i="9" s="1"/>
  <c r="M273" i="9"/>
  <c r="J273" i="9"/>
  <c r="O272" i="9"/>
  <c r="N272" i="9"/>
  <c r="L272" i="9"/>
  <c r="K272" i="9"/>
  <c r="I272" i="9"/>
  <c r="H272" i="9"/>
  <c r="H264" i="9" s="1"/>
  <c r="G272" i="9"/>
  <c r="F272" i="9"/>
  <c r="E272" i="9"/>
  <c r="O271" i="9"/>
  <c r="O263" i="9" s="1"/>
  <c r="N271" i="9"/>
  <c r="P271" i="9" s="1"/>
  <c r="L271" i="9"/>
  <c r="L263" i="9" s="1"/>
  <c r="K271" i="9"/>
  <c r="I271" i="9"/>
  <c r="I263" i="9" s="1"/>
  <c r="H271" i="9"/>
  <c r="G271" i="9"/>
  <c r="F271" i="9"/>
  <c r="F263" i="9" s="1"/>
  <c r="E271" i="9"/>
  <c r="J271" i="9" s="1"/>
  <c r="P270" i="9"/>
  <c r="Q270" i="9" s="1"/>
  <c r="M270" i="9"/>
  <c r="J270" i="9"/>
  <c r="P269" i="9"/>
  <c r="M269" i="9"/>
  <c r="J269" i="9"/>
  <c r="Q269" i="9" s="1"/>
  <c r="P268" i="9"/>
  <c r="M268" i="9"/>
  <c r="Q268" i="9" s="1"/>
  <c r="J268" i="9"/>
  <c r="P267" i="9"/>
  <c r="Q267" i="9" s="1"/>
  <c r="M267" i="9"/>
  <c r="J267" i="9"/>
  <c r="P266" i="9"/>
  <c r="M266" i="9"/>
  <c r="J266" i="9"/>
  <c r="Q266" i="9" s="1"/>
  <c r="P265" i="9"/>
  <c r="M265" i="9"/>
  <c r="Q265" i="9" s="1"/>
  <c r="J265" i="9"/>
  <c r="O264" i="9"/>
  <c r="L264" i="9"/>
  <c r="I264" i="9"/>
  <c r="G264" i="9"/>
  <c r="F264" i="9"/>
  <c r="N263" i="9"/>
  <c r="P263" i="9" s="1"/>
  <c r="K263" i="9"/>
  <c r="H263" i="9"/>
  <c r="G263" i="9"/>
  <c r="E263" i="9"/>
  <c r="P261" i="9"/>
  <c r="J261" i="9"/>
  <c r="Q261" i="9" s="1"/>
  <c r="P260" i="9"/>
  <c r="M260" i="9"/>
  <c r="Q260" i="9" s="1"/>
  <c r="J260" i="9"/>
  <c r="P259" i="9"/>
  <c r="Q259" i="9" s="1"/>
  <c r="M259" i="9"/>
  <c r="J259" i="9"/>
  <c r="P258" i="9"/>
  <c r="M258" i="9"/>
  <c r="J258" i="9"/>
  <c r="Q258" i="9" s="1"/>
  <c r="P257" i="9"/>
  <c r="M257" i="9"/>
  <c r="Q257" i="9" s="1"/>
  <c r="J257" i="9"/>
  <c r="P256" i="9"/>
  <c r="Q256" i="9" s="1"/>
  <c r="M256" i="9"/>
  <c r="J256" i="9"/>
  <c r="P255" i="9"/>
  <c r="M255" i="9"/>
  <c r="J255" i="9"/>
  <c r="Q255" i="9" s="1"/>
  <c r="P254" i="9"/>
  <c r="M254" i="9"/>
  <c r="Q254" i="9" s="1"/>
  <c r="J254" i="9"/>
  <c r="P253" i="9"/>
  <c r="Q253" i="9" s="1"/>
  <c r="M253" i="9"/>
  <c r="J253" i="9"/>
  <c r="P252" i="9"/>
  <c r="M252" i="9"/>
  <c r="J252" i="9"/>
  <c r="Q252" i="9" s="1"/>
  <c r="P251" i="9"/>
  <c r="M251" i="9"/>
  <c r="Q251" i="9" s="1"/>
  <c r="J251" i="9"/>
  <c r="P250" i="9"/>
  <c r="Q250" i="9" s="1"/>
  <c r="M250" i="9"/>
  <c r="J250" i="9"/>
  <c r="P249" i="9"/>
  <c r="M249" i="9"/>
  <c r="J249" i="9"/>
  <c r="Q249" i="9" s="1"/>
  <c r="P248" i="9"/>
  <c r="M248" i="9"/>
  <c r="Q248" i="9" s="1"/>
  <c r="J248" i="9"/>
  <c r="P247" i="9"/>
  <c r="Q247" i="9" s="1"/>
  <c r="M247" i="9"/>
  <c r="J247" i="9"/>
  <c r="P246" i="9"/>
  <c r="M246" i="9"/>
  <c r="J246" i="9"/>
  <c r="Q246" i="9" s="1"/>
  <c r="P245" i="9"/>
  <c r="M245" i="9"/>
  <c r="Q245" i="9" s="1"/>
  <c r="P244" i="9"/>
  <c r="M244" i="9"/>
  <c r="Q244" i="9" s="1"/>
  <c r="J244" i="9"/>
  <c r="P243" i="9"/>
  <c r="O243" i="9"/>
  <c r="N243" i="9"/>
  <c r="M243" i="9"/>
  <c r="L243" i="9"/>
  <c r="K243" i="9"/>
  <c r="I243" i="9"/>
  <c r="H243" i="9"/>
  <c r="G243" i="9"/>
  <c r="J243" i="9" s="1"/>
  <c r="F243" i="9"/>
  <c r="E243" i="9"/>
  <c r="O242" i="9"/>
  <c r="N242" i="9"/>
  <c r="P242" i="9" s="1"/>
  <c r="L242" i="9"/>
  <c r="K242" i="9"/>
  <c r="M242" i="9" s="1"/>
  <c r="Q242" i="9" s="1"/>
  <c r="I242" i="9"/>
  <c r="H242" i="9"/>
  <c r="G242" i="9"/>
  <c r="F242" i="9"/>
  <c r="E242" i="9"/>
  <c r="J242" i="9" s="1"/>
  <c r="P240" i="9"/>
  <c r="M240" i="9"/>
  <c r="Q240" i="9" s="1"/>
  <c r="J240" i="9"/>
  <c r="P239" i="9"/>
  <c r="Q239" i="9" s="1"/>
  <c r="M239" i="9"/>
  <c r="J239" i="9"/>
  <c r="P238" i="9"/>
  <c r="M238" i="9"/>
  <c r="J238" i="9"/>
  <c r="Q238" i="9" s="1"/>
  <c r="P237" i="9"/>
  <c r="M237" i="9"/>
  <c r="Q237" i="9" s="1"/>
  <c r="J237" i="9"/>
  <c r="P236" i="9"/>
  <c r="Q236" i="9" s="1"/>
  <c r="M236" i="9"/>
  <c r="J236" i="9"/>
  <c r="P235" i="9"/>
  <c r="M235" i="9"/>
  <c r="J235" i="9"/>
  <c r="Q235" i="9" s="1"/>
  <c r="P234" i="9"/>
  <c r="M234" i="9"/>
  <c r="Q234" i="9" s="1"/>
  <c r="J234" i="9"/>
  <c r="P233" i="9"/>
  <c r="Q233" i="9" s="1"/>
  <c r="M233" i="9"/>
  <c r="J233" i="9"/>
  <c r="P232" i="9"/>
  <c r="M232" i="9"/>
  <c r="J232" i="9"/>
  <c r="Q232" i="9" s="1"/>
  <c r="P231" i="9"/>
  <c r="M231" i="9"/>
  <c r="Q231" i="9" s="1"/>
  <c r="J231" i="9"/>
  <c r="P230" i="9"/>
  <c r="Q230" i="9" s="1"/>
  <c r="M230" i="9"/>
  <c r="J230" i="9"/>
  <c r="P229" i="9"/>
  <c r="M229" i="9"/>
  <c r="J229" i="9"/>
  <c r="Q229" i="9" s="1"/>
  <c r="P228" i="9"/>
  <c r="M228" i="9"/>
  <c r="Q228" i="9" s="1"/>
  <c r="J228" i="9"/>
  <c r="P227" i="9"/>
  <c r="Q227" i="9" s="1"/>
  <c r="M227" i="9"/>
  <c r="J227" i="9"/>
  <c r="P226" i="9"/>
  <c r="M226" i="9"/>
  <c r="J226" i="9"/>
  <c r="Q226" i="9" s="1"/>
  <c r="P225" i="9"/>
  <c r="M225" i="9"/>
  <c r="Q225" i="9" s="1"/>
  <c r="J225" i="9"/>
  <c r="P224" i="9"/>
  <c r="Q224" i="9" s="1"/>
  <c r="M224" i="9"/>
  <c r="J224" i="9"/>
  <c r="P223" i="9"/>
  <c r="M223" i="9"/>
  <c r="J223" i="9"/>
  <c r="Q223" i="9" s="1"/>
  <c r="P222" i="9"/>
  <c r="M222" i="9"/>
  <c r="Q222" i="9" s="1"/>
  <c r="J222" i="9"/>
  <c r="P221" i="9"/>
  <c r="Q221" i="9" s="1"/>
  <c r="M221" i="9"/>
  <c r="J221" i="9"/>
  <c r="O220" i="9"/>
  <c r="N220" i="9"/>
  <c r="P220" i="9" s="1"/>
  <c r="L220" i="9"/>
  <c r="K220" i="9"/>
  <c r="M220" i="9" s="1"/>
  <c r="I220" i="9"/>
  <c r="H220" i="9"/>
  <c r="G220" i="9"/>
  <c r="F220" i="9"/>
  <c r="E220" i="9"/>
  <c r="J220" i="9" s="1"/>
  <c r="Q220" i="9" s="1"/>
  <c r="O219" i="9"/>
  <c r="N219" i="9"/>
  <c r="P219" i="9" s="1"/>
  <c r="L219" i="9"/>
  <c r="K219" i="9"/>
  <c r="I219" i="9"/>
  <c r="H219" i="9"/>
  <c r="G219" i="9"/>
  <c r="F219" i="9"/>
  <c r="E219" i="9"/>
  <c r="J219" i="9" s="1"/>
  <c r="P217" i="9"/>
  <c r="Q217" i="9" s="1"/>
  <c r="M217" i="9"/>
  <c r="J217" i="9"/>
  <c r="P216" i="9"/>
  <c r="M216" i="9"/>
  <c r="J216" i="9"/>
  <c r="Q216" i="9" s="1"/>
  <c r="P215" i="9"/>
  <c r="M215" i="9"/>
  <c r="Q215" i="9" s="1"/>
  <c r="J215" i="9"/>
  <c r="P214" i="9"/>
  <c r="Q214" i="9" s="1"/>
  <c r="M214" i="9"/>
  <c r="J214" i="9"/>
  <c r="P213" i="9"/>
  <c r="M213" i="9"/>
  <c r="J213" i="9"/>
  <c r="Q213" i="9" s="1"/>
  <c r="P212" i="9"/>
  <c r="M212" i="9"/>
  <c r="Q212" i="9" s="1"/>
  <c r="J212" i="9"/>
  <c r="P211" i="9"/>
  <c r="Q211" i="9" s="1"/>
  <c r="M211" i="9"/>
  <c r="J211" i="9"/>
  <c r="P210" i="9"/>
  <c r="M210" i="9"/>
  <c r="J210" i="9"/>
  <c r="Q210" i="9" s="1"/>
  <c r="P209" i="9"/>
  <c r="M209" i="9"/>
  <c r="Q209" i="9" s="1"/>
  <c r="J209" i="9"/>
  <c r="P208" i="9"/>
  <c r="Q208" i="9" s="1"/>
  <c r="M208" i="9"/>
  <c r="J208" i="9"/>
  <c r="O207" i="9"/>
  <c r="N207" i="9"/>
  <c r="P207" i="9" s="1"/>
  <c r="Q207" i="9" s="1"/>
  <c r="L207" i="9"/>
  <c r="K207" i="9"/>
  <c r="M207" i="9" s="1"/>
  <c r="I207" i="9"/>
  <c r="H207" i="9"/>
  <c r="G207" i="9"/>
  <c r="F207" i="9"/>
  <c r="E207" i="9"/>
  <c r="J207" i="9" s="1"/>
  <c r="O206" i="9"/>
  <c r="N206" i="9"/>
  <c r="P206" i="9" s="1"/>
  <c r="L206" i="9"/>
  <c r="K206" i="9"/>
  <c r="M206" i="9" s="1"/>
  <c r="I206" i="9"/>
  <c r="H206" i="9"/>
  <c r="G206" i="9"/>
  <c r="F206" i="9"/>
  <c r="E206" i="9"/>
  <c r="P205" i="9"/>
  <c r="M205" i="9"/>
  <c r="J205" i="9"/>
  <c r="P204" i="9"/>
  <c r="Q204" i="9" s="1"/>
  <c r="M204" i="9"/>
  <c r="J204" i="9"/>
  <c r="P203" i="9"/>
  <c r="M203" i="9"/>
  <c r="J203" i="9"/>
  <c r="Q203" i="9" s="1"/>
  <c r="P202" i="9"/>
  <c r="M202" i="9"/>
  <c r="J202" i="9"/>
  <c r="P201" i="9"/>
  <c r="Q201" i="9" s="1"/>
  <c r="M201" i="9"/>
  <c r="J201" i="9"/>
  <c r="P200" i="9"/>
  <c r="M200" i="9"/>
  <c r="J200" i="9"/>
  <c r="Q200" i="9" s="1"/>
  <c r="P199" i="9"/>
  <c r="Q199" i="9" s="1"/>
  <c r="M199" i="9"/>
  <c r="J199" i="9"/>
  <c r="P198" i="9"/>
  <c r="M198" i="9"/>
  <c r="J198" i="9"/>
  <c r="Q198" i="9" s="1"/>
  <c r="P197" i="9"/>
  <c r="M197" i="9"/>
  <c r="Q197" i="9" s="1"/>
  <c r="J197" i="9"/>
  <c r="P196" i="9"/>
  <c r="M196" i="9"/>
  <c r="J196" i="9"/>
  <c r="P195" i="9"/>
  <c r="Q195" i="9" s="1"/>
  <c r="M195" i="9"/>
  <c r="J195" i="9"/>
  <c r="P194" i="9"/>
  <c r="M194" i="9"/>
  <c r="J194" i="9"/>
  <c r="Q194" i="9" s="1"/>
  <c r="P193" i="9"/>
  <c r="M193" i="9"/>
  <c r="J193" i="9"/>
  <c r="P192" i="9"/>
  <c r="Q192" i="9" s="1"/>
  <c r="M192" i="9"/>
  <c r="J192" i="9"/>
  <c r="P191" i="9"/>
  <c r="M191" i="9"/>
  <c r="J191" i="9"/>
  <c r="Q191" i="9" s="1"/>
  <c r="P190" i="9"/>
  <c r="Q190" i="9" s="1"/>
  <c r="M190" i="9"/>
  <c r="J190" i="9"/>
  <c r="O189" i="9"/>
  <c r="N189" i="9"/>
  <c r="N181" i="9" s="1"/>
  <c r="L189" i="9"/>
  <c r="K189" i="9"/>
  <c r="K181" i="9" s="1"/>
  <c r="M181" i="9" s="1"/>
  <c r="I189" i="9"/>
  <c r="H189" i="9"/>
  <c r="H181" i="9" s="1"/>
  <c r="G189" i="9"/>
  <c r="F189" i="9"/>
  <c r="E189" i="9"/>
  <c r="E181" i="9" s="1"/>
  <c r="J181" i="9" s="1"/>
  <c r="O188" i="9"/>
  <c r="O180" i="9" s="1"/>
  <c r="N188" i="9"/>
  <c r="P188" i="9" s="1"/>
  <c r="L188" i="9"/>
  <c r="L180" i="9" s="1"/>
  <c r="K188" i="9"/>
  <c r="M188" i="9" s="1"/>
  <c r="I188" i="9"/>
  <c r="I180" i="9" s="1"/>
  <c r="H188" i="9"/>
  <c r="G188" i="9"/>
  <c r="F188" i="9"/>
  <c r="F180" i="9" s="1"/>
  <c r="E188" i="9"/>
  <c r="P187" i="9"/>
  <c r="M187" i="9"/>
  <c r="J187" i="9"/>
  <c r="P186" i="9"/>
  <c r="Q186" i="9" s="1"/>
  <c r="M186" i="9"/>
  <c r="J186" i="9"/>
  <c r="P185" i="9"/>
  <c r="M185" i="9"/>
  <c r="J185" i="9"/>
  <c r="Q185" i="9" s="1"/>
  <c r="P184" i="9"/>
  <c r="M184" i="9"/>
  <c r="J184" i="9"/>
  <c r="P183" i="9"/>
  <c r="Q183" i="9" s="1"/>
  <c r="M183" i="9"/>
  <c r="J183" i="9"/>
  <c r="P182" i="9"/>
  <c r="M182" i="9"/>
  <c r="J182" i="9"/>
  <c r="Q182" i="9" s="1"/>
  <c r="P181" i="9"/>
  <c r="O181" i="9"/>
  <c r="L181" i="9"/>
  <c r="I181" i="9"/>
  <c r="G181" i="9"/>
  <c r="F181" i="9"/>
  <c r="K180" i="9"/>
  <c r="M180" i="9" s="1"/>
  <c r="H180" i="9"/>
  <c r="G180" i="9"/>
  <c r="E180" i="9"/>
  <c r="J180" i="9" s="1"/>
  <c r="P178" i="9"/>
  <c r="M178" i="9"/>
  <c r="J178" i="9"/>
  <c r="Q178" i="9" s="1"/>
  <c r="P177" i="9"/>
  <c r="Q177" i="9" s="1"/>
  <c r="M177" i="9"/>
  <c r="J177" i="9"/>
  <c r="P176" i="9"/>
  <c r="M176" i="9"/>
  <c r="J176" i="9"/>
  <c r="Q176" i="9" s="1"/>
  <c r="P175" i="9"/>
  <c r="M175" i="9"/>
  <c r="Q175" i="9" s="1"/>
  <c r="J175" i="9"/>
  <c r="P174" i="9"/>
  <c r="M174" i="9"/>
  <c r="J174" i="9"/>
  <c r="P173" i="9"/>
  <c r="Q173" i="9" s="1"/>
  <c r="M173" i="9"/>
  <c r="J173" i="9"/>
  <c r="P172" i="9"/>
  <c r="M172" i="9"/>
  <c r="J172" i="9"/>
  <c r="Q172" i="9" s="1"/>
  <c r="P171" i="9"/>
  <c r="M171" i="9"/>
  <c r="J171" i="9"/>
  <c r="P170" i="9"/>
  <c r="Q170" i="9" s="1"/>
  <c r="M170" i="9"/>
  <c r="J170" i="9"/>
  <c r="P169" i="9"/>
  <c r="M169" i="9"/>
  <c r="J169" i="9"/>
  <c r="Q169" i="9" s="1"/>
  <c r="P166" i="9"/>
  <c r="Q166" i="9" s="1"/>
  <c r="M166" i="9"/>
  <c r="J166" i="9"/>
  <c r="P165" i="9"/>
  <c r="M165" i="9"/>
  <c r="J165" i="9"/>
  <c r="Q165" i="9" s="1"/>
  <c r="P164" i="9"/>
  <c r="M164" i="9"/>
  <c r="Q164" i="9" s="1"/>
  <c r="J164" i="9"/>
  <c r="P163" i="9"/>
  <c r="M163" i="9"/>
  <c r="J163" i="9"/>
  <c r="P162" i="9"/>
  <c r="Q162" i="9" s="1"/>
  <c r="M162" i="9"/>
  <c r="J162" i="9"/>
  <c r="P161" i="9"/>
  <c r="M161" i="9"/>
  <c r="J161" i="9"/>
  <c r="Q161" i="9" s="1"/>
  <c r="P160" i="9"/>
  <c r="M160" i="9"/>
  <c r="J160" i="9"/>
  <c r="P159" i="9"/>
  <c r="Q159" i="9" s="1"/>
  <c r="M159" i="9"/>
  <c r="J159" i="9"/>
  <c r="O158" i="9"/>
  <c r="N158" i="9"/>
  <c r="L158" i="9"/>
  <c r="K158" i="9"/>
  <c r="M158" i="9" s="1"/>
  <c r="I158" i="9"/>
  <c r="H158" i="9"/>
  <c r="G158" i="9"/>
  <c r="F158" i="9"/>
  <c r="E158" i="9"/>
  <c r="J158" i="9" s="1"/>
  <c r="P157" i="9"/>
  <c r="O157" i="9"/>
  <c r="N157" i="9"/>
  <c r="M157" i="9"/>
  <c r="L157" i="9"/>
  <c r="K157" i="9"/>
  <c r="I157" i="9"/>
  <c r="H157" i="9"/>
  <c r="G157" i="9"/>
  <c r="J157" i="9" s="1"/>
  <c r="F157" i="9"/>
  <c r="E157" i="9"/>
  <c r="P155" i="9"/>
  <c r="M155" i="9"/>
  <c r="J155" i="9"/>
  <c r="Q155" i="9" s="1"/>
  <c r="P154" i="9"/>
  <c r="M154" i="9"/>
  <c r="Q154" i="9" s="1"/>
  <c r="J154" i="9"/>
  <c r="P153" i="9"/>
  <c r="M153" i="9"/>
  <c r="J153" i="9"/>
  <c r="P152" i="9"/>
  <c r="Q152" i="9" s="1"/>
  <c r="M152" i="9"/>
  <c r="J152" i="9"/>
  <c r="P151" i="9"/>
  <c r="M151" i="9"/>
  <c r="J151" i="9"/>
  <c r="Q151" i="9" s="1"/>
  <c r="P150" i="9"/>
  <c r="Q150" i="9" s="1"/>
  <c r="M150" i="9"/>
  <c r="J150" i="9"/>
  <c r="P149" i="9"/>
  <c r="Q149" i="9" s="1"/>
  <c r="M149" i="9"/>
  <c r="J149" i="9"/>
  <c r="P148" i="9"/>
  <c r="M148" i="9"/>
  <c r="J148" i="9"/>
  <c r="Q148" i="9" s="1"/>
  <c r="O147" i="9"/>
  <c r="P147" i="9" s="1"/>
  <c r="N147" i="9"/>
  <c r="L147" i="9"/>
  <c r="M147" i="9" s="1"/>
  <c r="K147" i="9"/>
  <c r="I147" i="9"/>
  <c r="H147" i="9"/>
  <c r="G147" i="9"/>
  <c r="F147" i="9"/>
  <c r="J147" i="9" s="1"/>
  <c r="E147" i="9"/>
  <c r="P146" i="9"/>
  <c r="O146" i="9"/>
  <c r="N146" i="9"/>
  <c r="M146" i="9"/>
  <c r="L146" i="9"/>
  <c r="K146" i="9"/>
  <c r="I146" i="9"/>
  <c r="H146" i="9"/>
  <c r="G146" i="9"/>
  <c r="J146" i="9" s="1"/>
  <c r="F146" i="9"/>
  <c r="E146" i="9"/>
  <c r="P144" i="9"/>
  <c r="M144" i="9"/>
  <c r="J144" i="9"/>
  <c r="Q144" i="9" s="1"/>
  <c r="P143" i="9"/>
  <c r="Q143" i="9" s="1"/>
  <c r="M143" i="9"/>
  <c r="J143" i="9"/>
  <c r="P142" i="9"/>
  <c r="Q142" i="9" s="1"/>
  <c r="M142" i="9"/>
  <c r="J142" i="9"/>
  <c r="P141" i="9"/>
  <c r="M141" i="9"/>
  <c r="J141" i="9"/>
  <c r="P140" i="9"/>
  <c r="Q140" i="9" s="1"/>
  <c r="M140" i="9"/>
  <c r="J140" i="9"/>
  <c r="P139" i="9"/>
  <c r="Q139" i="9" s="1"/>
  <c r="M139" i="9"/>
  <c r="J139" i="9"/>
  <c r="P138" i="9"/>
  <c r="M138" i="9"/>
  <c r="J138" i="9"/>
  <c r="Q138" i="9" s="1"/>
  <c r="P137" i="9"/>
  <c r="Q137" i="9" s="1"/>
  <c r="M137" i="9"/>
  <c r="J137" i="9"/>
  <c r="P136" i="9"/>
  <c r="Q136" i="9" s="1"/>
  <c r="M136" i="9"/>
  <c r="J136" i="9"/>
  <c r="P135" i="9"/>
  <c r="M135" i="9"/>
  <c r="J135" i="9"/>
  <c r="Q135" i="9" s="1"/>
  <c r="O134" i="9"/>
  <c r="P134" i="9" s="1"/>
  <c r="N134" i="9"/>
  <c r="L134" i="9"/>
  <c r="K134" i="9"/>
  <c r="I134" i="9"/>
  <c r="H134" i="9"/>
  <c r="G134" i="9"/>
  <c r="F134" i="9"/>
  <c r="E134" i="9"/>
  <c r="P133" i="9"/>
  <c r="O133" i="9"/>
  <c r="N133" i="9"/>
  <c r="M133" i="9"/>
  <c r="L133" i="9"/>
  <c r="K133" i="9"/>
  <c r="I133" i="9"/>
  <c r="H133" i="9"/>
  <c r="G133" i="9"/>
  <c r="F133" i="9"/>
  <c r="E133" i="9"/>
  <c r="P131" i="9"/>
  <c r="M131" i="9"/>
  <c r="J131" i="9"/>
  <c r="Q131" i="9" s="1"/>
  <c r="P130" i="9"/>
  <c r="Q130" i="9" s="1"/>
  <c r="M130" i="9"/>
  <c r="J130" i="9"/>
  <c r="P129" i="9"/>
  <c r="Q129" i="9" s="1"/>
  <c r="M129" i="9"/>
  <c r="J129" i="9"/>
  <c r="P128" i="9"/>
  <c r="M128" i="9"/>
  <c r="J128" i="9"/>
  <c r="Q128" i="9" s="1"/>
  <c r="P127" i="9"/>
  <c r="Q127" i="9" s="1"/>
  <c r="M127" i="9"/>
  <c r="J127" i="9"/>
  <c r="P126" i="9"/>
  <c r="Q126" i="9" s="1"/>
  <c r="M126" i="9"/>
  <c r="J126" i="9"/>
  <c r="P125" i="9"/>
  <c r="M125" i="9"/>
  <c r="J125" i="9"/>
  <c r="Q125" i="9" s="1"/>
  <c r="P124" i="9"/>
  <c r="Q124" i="9" s="1"/>
  <c r="M124" i="9"/>
  <c r="J124" i="9"/>
  <c r="P123" i="9"/>
  <c r="Q123" i="9" s="1"/>
  <c r="M123" i="9"/>
  <c r="J123" i="9"/>
  <c r="P122" i="9"/>
  <c r="M122" i="9"/>
  <c r="J122" i="9"/>
  <c r="Q122" i="9" s="1"/>
  <c r="P121" i="9"/>
  <c r="Q121" i="9" s="1"/>
  <c r="M121" i="9"/>
  <c r="J121" i="9"/>
  <c r="P120" i="9"/>
  <c r="Q120" i="9" s="1"/>
  <c r="M120" i="9"/>
  <c r="J120" i="9"/>
  <c r="P119" i="9"/>
  <c r="M119" i="9"/>
  <c r="J119" i="9"/>
  <c r="Q119" i="9" s="1"/>
  <c r="P118" i="9"/>
  <c r="Q118" i="9" s="1"/>
  <c r="M118" i="9"/>
  <c r="J118" i="9"/>
  <c r="P117" i="9"/>
  <c r="O117" i="9"/>
  <c r="N117" i="9"/>
  <c r="M117" i="9"/>
  <c r="L117" i="9"/>
  <c r="K117" i="9"/>
  <c r="I117" i="9"/>
  <c r="H117" i="9"/>
  <c r="G117" i="9"/>
  <c r="J117" i="9" s="1"/>
  <c r="F117" i="9"/>
  <c r="E117" i="9"/>
  <c r="O116" i="9"/>
  <c r="N116" i="9"/>
  <c r="P116" i="9" s="1"/>
  <c r="L116" i="9"/>
  <c r="K116" i="9"/>
  <c r="M116" i="9" s="1"/>
  <c r="I116" i="9"/>
  <c r="H116" i="9"/>
  <c r="G116" i="9"/>
  <c r="F116" i="9"/>
  <c r="E116" i="9"/>
  <c r="J116" i="9" s="1"/>
  <c r="P114" i="9"/>
  <c r="Q114" i="9" s="1"/>
  <c r="M114" i="9"/>
  <c r="J114" i="9"/>
  <c r="P113" i="9"/>
  <c r="Q113" i="9" s="1"/>
  <c r="M113" i="9"/>
  <c r="J113" i="9"/>
  <c r="P112" i="9"/>
  <c r="M112" i="9"/>
  <c r="J112" i="9"/>
  <c r="Q112" i="9" s="1"/>
  <c r="P111" i="9"/>
  <c r="M111" i="9"/>
  <c r="J111" i="9"/>
  <c r="P110" i="9"/>
  <c r="O110" i="9"/>
  <c r="N110" i="9"/>
  <c r="M110" i="9"/>
  <c r="L110" i="9"/>
  <c r="K110" i="9"/>
  <c r="I110" i="9"/>
  <c r="H110" i="9"/>
  <c r="G110" i="9"/>
  <c r="J110" i="9" s="1"/>
  <c r="F110" i="9"/>
  <c r="E110" i="9"/>
  <c r="O109" i="9"/>
  <c r="N109" i="9"/>
  <c r="P109" i="9" s="1"/>
  <c r="Q109" i="9" s="1"/>
  <c r="L109" i="9"/>
  <c r="K109" i="9"/>
  <c r="M109" i="9" s="1"/>
  <c r="I109" i="9"/>
  <c r="H109" i="9"/>
  <c r="G109" i="9"/>
  <c r="F109" i="9"/>
  <c r="E109" i="9"/>
  <c r="J109" i="9" s="1"/>
  <c r="P107" i="9"/>
  <c r="Q107" i="9" s="1"/>
  <c r="M107" i="9"/>
  <c r="J107" i="9"/>
  <c r="P106" i="9"/>
  <c r="Q106" i="9" s="1"/>
  <c r="M106" i="9"/>
  <c r="J106" i="9"/>
  <c r="P105" i="9"/>
  <c r="M105" i="9"/>
  <c r="J105" i="9"/>
  <c r="Q105" i="9" s="1"/>
  <c r="P104" i="9"/>
  <c r="Q104" i="9" s="1"/>
  <c r="M104" i="9"/>
  <c r="J104" i="9"/>
  <c r="P103" i="9"/>
  <c r="Q103" i="9" s="1"/>
  <c r="M103" i="9"/>
  <c r="J103" i="9"/>
  <c r="P102" i="9"/>
  <c r="M102" i="9"/>
  <c r="J102" i="9"/>
  <c r="Q102" i="9" s="1"/>
  <c r="P101" i="9"/>
  <c r="M101" i="9"/>
  <c r="J101" i="9"/>
  <c r="P100" i="9"/>
  <c r="Q100" i="9" s="1"/>
  <c r="M100" i="9"/>
  <c r="J100" i="9"/>
  <c r="P99" i="9"/>
  <c r="M99" i="9"/>
  <c r="J99" i="9"/>
  <c r="Q99" i="9" s="1"/>
  <c r="P98" i="9"/>
  <c r="Q98" i="9" s="1"/>
  <c r="M98" i="9"/>
  <c r="J98" i="9"/>
  <c r="P97" i="9"/>
  <c r="O97" i="9"/>
  <c r="N97" i="9"/>
  <c r="M97" i="9"/>
  <c r="L97" i="9"/>
  <c r="K97" i="9"/>
  <c r="I97" i="9"/>
  <c r="H97" i="9"/>
  <c r="G97" i="9"/>
  <c r="J97" i="9" s="1"/>
  <c r="F97" i="9"/>
  <c r="E97" i="9"/>
  <c r="O96" i="9"/>
  <c r="N96" i="9"/>
  <c r="P96" i="9" s="1"/>
  <c r="L96" i="9"/>
  <c r="K96" i="9"/>
  <c r="M96" i="9" s="1"/>
  <c r="I96" i="9"/>
  <c r="H96" i="9"/>
  <c r="G96" i="9"/>
  <c r="F96" i="9"/>
  <c r="E96" i="9"/>
  <c r="J96" i="9" s="1"/>
  <c r="Q96" i="9" s="1"/>
  <c r="P94" i="9"/>
  <c r="Q94" i="9" s="1"/>
  <c r="M94" i="9"/>
  <c r="J94" i="9"/>
  <c r="P93" i="9"/>
  <c r="Q93" i="9" s="1"/>
  <c r="M93" i="9"/>
  <c r="J93" i="9"/>
  <c r="P92" i="9"/>
  <c r="M92" i="9"/>
  <c r="J92" i="9"/>
  <c r="Q92" i="9" s="1"/>
  <c r="P91" i="9"/>
  <c r="M91" i="9"/>
  <c r="J91" i="9"/>
  <c r="R90" i="9"/>
  <c r="Q90" i="9"/>
  <c r="K90" i="9"/>
  <c r="N90" i="9" s="1"/>
  <c r="R89" i="9"/>
  <c r="K89" i="9"/>
  <c r="P88" i="9"/>
  <c r="Q88" i="9" s="1"/>
  <c r="M88" i="9"/>
  <c r="J88" i="9"/>
  <c r="P87" i="9"/>
  <c r="Q87" i="9" s="1"/>
  <c r="M87" i="9"/>
  <c r="J87" i="9"/>
  <c r="O86" i="9"/>
  <c r="N86" i="9"/>
  <c r="P86" i="9" s="1"/>
  <c r="Q86" i="9" s="1"/>
  <c r="L86" i="9"/>
  <c r="K86" i="9"/>
  <c r="M86" i="9" s="1"/>
  <c r="I86" i="9"/>
  <c r="H86" i="9"/>
  <c r="G86" i="9"/>
  <c r="F86" i="9"/>
  <c r="E86" i="9"/>
  <c r="J86" i="9" s="1"/>
  <c r="O85" i="9"/>
  <c r="L85" i="9"/>
  <c r="I85" i="9"/>
  <c r="H85" i="9"/>
  <c r="G85" i="9"/>
  <c r="F85" i="9"/>
  <c r="J85" i="9" s="1"/>
  <c r="E85" i="9"/>
  <c r="P83" i="9"/>
  <c r="Q83" i="9" s="1"/>
  <c r="M83" i="9"/>
  <c r="J83" i="9"/>
  <c r="P82" i="9"/>
  <c r="M82" i="9"/>
  <c r="J82" i="9"/>
  <c r="Q82" i="9" s="1"/>
  <c r="P81" i="9"/>
  <c r="Q81" i="9" s="1"/>
  <c r="M81" i="9"/>
  <c r="J81" i="9"/>
  <c r="P80" i="9"/>
  <c r="Q80" i="9" s="1"/>
  <c r="M80" i="9"/>
  <c r="J80" i="9"/>
  <c r="P79" i="9"/>
  <c r="M79" i="9"/>
  <c r="J79" i="9"/>
  <c r="Q79" i="9" s="1"/>
  <c r="P78" i="9"/>
  <c r="M78" i="9"/>
  <c r="J78" i="9"/>
  <c r="P77" i="9"/>
  <c r="Q77" i="9" s="1"/>
  <c r="M77" i="9"/>
  <c r="J77" i="9"/>
  <c r="P76" i="9"/>
  <c r="M76" i="9"/>
  <c r="J76" i="9"/>
  <c r="Q76" i="9" s="1"/>
  <c r="P75" i="9"/>
  <c r="Q75" i="9" s="1"/>
  <c r="M75" i="9"/>
  <c r="J75" i="9"/>
  <c r="P74" i="9"/>
  <c r="Q74" i="9" s="1"/>
  <c r="M74" i="9"/>
  <c r="J74" i="9"/>
  <c r="P73" i="9"/>
  <c r="M73" i="9"/>
  <c r="J73" i="9"/>
  <c r="Q73" i="9" s="1"/>
  <c r="P72" i="9"/>
  <c r="Q72" i="9" s="1"/>
  <c r="M72" i="9"/>
  <c r="J72" i="9"/>
  <c r="P71" i="9"/>
  <c r="Q71" i="9" s="1"/>
  <c r="M71" i="9"/>
  <c r="J71" i="9"/>
  <c r="P70" i="9"/>
  <c r="M70" i="9"/>
  <c r="J70" i="9"/>
  <c r="Q70" i="9" s="1"/>
  <c r="P69" i="9"/>
  <c r="M69" i="9"/>
  <c r="J69" i="9"/>
  <c r="P68" i="9"/>
  <c r="Q68" i="9" s="1"/>
  <c r="M68" i="9"/>
  <c r="J68" i="9"/>
  <c r="P67" i="9"/>
  <c r="M67" i="9"/>
  <c r="J67" i="9"/>
  <c r="Q67" i="9" s="1"/>
  <c r="P66" i="9"/>
  <c r="Q66" i="9" s="1"/>
  <c r="M66" i="9"/>
  <c r="J66" i="9"/>
  <c r="P65" i="9"/>
  <c r="M65" i="9"/>
  <c r="J65" i="9"/>
  <c r="Q65" i="9" s="1"/>
  <c r="P64" i="9"/>
  <c r="M64" i="9"/>
  <c r="Q64" i="9" s="1"/>
  <c r="J64" i="9"/>
  <c r="P63" i="9"/>
  <c r="Q63" i="9" s="1"/>
  <c r="M63" i="9"/>
  <c r="J63" i="9"/>
  <c r="P62" i="9"/>
  <c r="M62" i="9"/>
  <c r="J62" i="9"/>
  <c r="Q62" i="9" s="1"/>
  <c r="P61" i="9"/>
  <c r="M61" i="9"/>
  <c r="Q61" i="9" s="1"/>
  <c r="J61" i="9"/>
  <c r="P60" i="9"/>
  <c r="Q60" i="9" s="1"/>
  <c r="M60" i="9"/>
  <c r="J60" i="9"/>
  <c r="O59" i="9"/>
  <c r="N59" i="9"/>
  <c r="P59" i="9" s="1"/>
  <c r="Q59" i="9" s="1"/>
  <c r="L59" i="9"/>
  <c r="K59" i="9"/>
  <c r="M59" i="9" s="1"/>
  <c r="I59" i="9"/>
  <c r="H59" i="9"/>
  <c r="G59" i="9"/>
  <c r="F59" i="9"/>
  <c r="E59" i="9"/>
  <c r="J59" i="9" s="1"/>
  <c r="O58" i="9"/>
  <c r="N58" i="9"/>
  <c r="P58" i="9" s="1"/>
  <c r="Q58" i="9" s="1"/>
  <c r="L58" i="9"/>
  <c r="K58" i="9"/>
  <c r="M58" i="9" s="1"/>
  <c r="I58" i="9"/>
  <c r="H58" i="9"/>
  <c r="G58" i="9"/>
  <c r="F58" i="9"/>
  <c r="E58" i="9"/>
  <c r="J58" i="9" s="1"/>
  <c r="P56" i="9"/>
  <c r="Q56" i="9" s="1"/>
  <c r="M56" i="9"/>
  <c r="J56" i="9"/>
  <c r="P55" i="9"/>
  <c r="M55" i="9"/>
  <c r="J55" i="9"/>
  <c r="Q55" i="9" s="1"/>
  <c r="P54" i="9"/>
  <c r="M54" i="9"/>
  <c r="Q54" i="9" s="1"/>
  <c r="J54" i="9"/>
  <c r="P53" i="9"/>
  <c r="Q53" i="9" s="1"/>
  <c r="M53" i="9"/>
  <c r="J53" i="9"/>
  <c r="P52" i="9"/>
  <c r="M52" i="9"/>
  <c r="J52" i="9"/>
  <c r="Q52" i="9" s="1"/>
  <c r="P51" i="9"/>
  <c r="M51" i="9"/>
  <c r="Q51" i="9" s="1"/>
  <c r="J51" i="9"/>
  <c r="P50" i="9"/>
  <c r="Q50" i="9" s="1"/>
  <c r="M50" i="9"/>
  <c r="J50" i="9"/>
  <c r="P49" i="9"/>
  <c r="M49" i="9"/>
  <c r="J49" i="9"/>
  <c r="Q49" i="9" s="1"/>
  <c r="P48" i="9"/>
  <c r="M48" i="9"/>
  <c r="Q48" i="9" s="1"/>
  <c r="J48" i="9"/>
  <c r="P47" i="9"/>
  <c r="P43" i="9" s="1"/>
  <c r="M47" i="9"/>
  <c r="J47" i="9"/>
  <c r="P46" i="9"/>
  <c r="M46" i="9"/>
  <c r="J46" i="9"/>
  <c r="Q46" i="9" s="1"/>
  <c r="P45" i="9"/>
  <c r="M45" i="9"/>
  <c r="Q45" i="9" s="1"/>
  <c r="J45" i="9"/>
  <c r="P44" i="9"/>
  <c r="O44" i="9"/>
  <c r="O40" i="9" s="1"/>
  <c r="N44" i="9"/>
  <c r="M44" i="9"/>
  <c r="L44" i="9"/>
  <c r="L40" i="9" s="1"/>
  <c r="K44" i="9"/>
  <c r="J44" i="9"/>
  <c r="I44" i="9"/>
  <c r="I40" i="9" s="1"/>
  <c r="H44" i="9"/>
  <c r="G44" i="9"/>
  <c r="G40" i="9" s="1"/>
  <c r="F44" i="9"/>
  <c r="F40" i="9" s="1"/>
  <c r="E44" i="9"/>
  <c r="O43" i="9"/>
  <c r="N43" i="9"/>
  <c r="N39" i="9" s="1"/>
  <c r="P39" i="9" s="1"/>
  <c r="L43" i="9"/>
  <c r="K43" i="9"/>
  <c r="K39" i="9" s="1"/>
  <c r="M39" i="9" s="1"/>
  <c r="J43" i="9"/>
  <c r="I43" i="9"/>
  <c r="H43" i="9"/>
  <c r="H39" i="9" s="1"/>
  <c r="G43" i="9"/>
  <c r="G39" i="9" s="1"/>
  <c r="F43" i="9"/>
  <c r="E43" i="9"/>
  <c r="E39" i="9" s="1"/>
  <c r="P42" i="9"/>
  <c r="M42" i="9"/>
  <c r="Q42" i="9" s="1"/>
  <c r="J42" i="9"/>
  <c r="P41" i="9"/>
  <c r="Q41" i="9" s="1"/>
  <c r="M41" i="9"/>
  <c r="J41" i="9"/>
  <c r="N40" i="9"/>
  <c r="P40" i="9" s="1"/>
  <c r="K40" i="9"/>
  <c r="H40" i="9"/>
  <c r="E40" i="9"/>
  <c r="J40" i="9" s="1"/>
  <c r="O39" i="9"/>
  <c r="L39" i="9"/>
  <c r="I39" i="9"/>
  <c r="F39" i="9"/>
  <c r="P37" i="9"/>
  <c r="Q37" i="9" s="1"/>
  <c r="M37" i="9"/>
  <c r="J37" i="9"/>
  <c r="P36" i="9"/>
  <c r="M36" i="9"/>
  <c r="J36" i="9"/>
  <c r="Q36" i="9" s="1"/>
  <c r="P35" i="9"/>
  <c r="M35" i="9"/>
  <c r="Q35" i="9" s="1"/>
  <c r="J35" i="9"/>
  <c r="P34" i="9"/>
  <c r="Q34" i="9" s="1"/>
  <c r="M34" i="9"/>
  <c r="J34" i="9"/>
  <c r="P33" i="9"/>
  <c r="M33" i="9"/>
  <c r="J33" i="9"/>
  <c r="Q33" i="9" s="1"/>
  <c r="P32" i="9"/>
  <c r="M32" i="9"/>
  <c r="Q32" i="9" s="1"/>
  <c r="J32" i="9"/>
  <c r="P31" i="9"/>
  <c r="Q31" i="9" s="1"/>
  <c r="M31" i="9"/>
  <c r="J31" i="9"/>
  <c r="P30" i="9"/>
  <c r="M30" i="9"/>
  <c r="J30" i="9"/>
  <c r="Q30" i="9" s="1"/>
  <c r="P29" i="9"/>
  <c r="M29" i="9"/>
  <c r="Q29" i="9" s="1"/>
  <c r="J29" i="9"/>
  <c r="P28" i="9"/>
  <c r="Q28" i="9" s="1"/>
  <c r="M28" i="9"/>
  <c r="J28" i="9"/>
  <c r="P27" i="9"/>
  <c r="M27" i="9"/>
  <c r="J27" i="9"/>
  <c r="J23" i="9" s="1"/>
  <c r="P26" i="9"/>
  <c r="M26" i="9"/>
  <c r="Q26" i="9" s="1"/>
  <c r="J26" i="9"/>
  <c r="P25" i="9"/>
  <c r="Q25" i="9" s="1"/>
  <c r="M25" i="9"/>
  <c r="M23" i="9" s="1"/>
  <c r="J25" i="9"/>
  <c r="P24" i="9"/>
  <c r="M24" i="9"/>
  <c r="J24" i="9"/>
  <c r="Q24" i="9" s="1"/>
  <c r="O23" i="9"/>
  <c r="O7" i="9" s="1"/>
  <c r="N23" i="9"/>
  <c r="L23" i="9"/>
  <c r="L7" i="9" s="1"/>
  <c r="K23" i="9"/>
  <c r="I23" i="9"/>
  <c r="I7" i="9" s="1"/>
  <c r="I5" i="9" s="1"/>
  <c r="H23" i="9"/>
  <c r="G23" i="9"/>
  <c r="F23" i="9"/>
  <c r="F7" i="9" s="1"/>
  <c r="F5" i="9" s="1"/>
  <c r="E23" i="9"/>
  <c r="P22" i="9"/>
  <c r="O22" i="9"/>
  <c r="N22" i="9"/>
  <c r="M22" i="9"/>
  <c r="L22" i="9"/>
  <c r="K22" i="9"/>
  <c r="J22" i="9"/>
  <c r="I22" i="9"/>
  <c r="H22" i="9"/>
  <c r="G22" i="9"/>
  <c r="G6" i="9" s="1"/>
  <c r="F22" i="9"/>
  <c r="E22" i="9"/>
  <c r="P21" i="9"/>
  <c r="M21" i="9"/>
  <c r="J21" i="9"/>
  <c r="Q21" i="9" s="1"/>
  <c r="P20" i="9"/>
  <c r="M20" i="9"/>
  <c r="Q20" i="9" s="1"/>
  <c r="J20" i="9"/>
  <c r="P19" i="9"/>
  <c r="Q19" i="9" s="1"/>
  <c r="M19" i="9"/>
  <c r="J19" i="9"/>
  <c r="P18" i="9"/>
  <c r="M18" i="9"/>
  <c r="J18" i="9"/>
  <c r="Q18" i="9" s="1"/>
  <c r="P17" i="9"/>
  <c r="M17" i="9"/>
  <c r="Q17" i="9" s="1"/>
  <c r="J17" i="9"/>
  <c r="P16" i="9"/>
  <c r="Q16" i="9" s="1"/>
  <c r="M16" i="9"/>
  <c r="J16" i="9"/>
  <c r="Q15" i="9"/>
  <c r="P15" i="9"/>
  <c r="M15" i="9"/>
  <c r="J15" i="9"/>
  <c r="P14" i="9"/>
  <c r="M14" i="9"/>
  <c r="Q14" i="9" s="1"/>
  <c r="J14" i="9"/>
  <c r="P13" i="9"/>
  <c r="Q13" i="9" s="1"/>
  <c r="M13" i="9"/>
  <c r="J13" i="9"/>
  <c r="P12" i="9"/>
  <c r="M12" i="9"/>
  <c r="J12" i="9"/>
  <c r="Q12" i="9" s="1"/>
  <c r="P11" i="9"/>
  <c r="M11" i="9"/>
  <c r="Q11" i="9" s="1"/>
  <c r="J11" i="9"/>
  <c r="P10" i="9"/>
  <c r="Q10" i="9" s="1"/>
  <c r="M10" i="9"/>
  <c r="J10" i="9"/>
  <c r="O9" i="9"/>
  <c r="N9" i="9"/>
  <c r="P9" i="9" s="1"/>
  <c r="L9" i="9"/>
  <c r="K9" i="9"/>
  <c r="M9" i="9" s="1"/>
  <c r="I9" i="9"/>
  <c r="H9" i="9"/>
  <c r="H7" i="9" s="1"/>
  <c r="H5" i="9" s="1"/>
  <c r="G9" i="9"/>
  <c r="F9" i="9"/>
  <c r="E9" i="9"/>
  <c r="J9" i="9" s="1"/>
  <c r="O8" i="9"/>
  <c r="O6" i="9" s="1"/>
  <c r="O4" i="9" s="1"/>
  <c r="N8" i="9"/>
  <c r="P8" i="9" s="1"/>
  <c r="L8" i="9"/>
  <c r="L6" i="9" s="1"/>
  <c r="L4" i="9" s="1"/>
  <c r="K8" i="9"/>
  <c r="M8" i="9" s="1"/>
  <c r="I8" i="9"/>
  <c r="I6" i="9" s="1"/>
  <c r="H8" i="9"/>
  <c r="G8" i="9"/>
  <c r="F8" i="9"/>
  <c r="F6" i="9" s="1"/>
  <c r="E8" i="9"/>
  <c r="J8" i="9" s="1"/>
  <c r="G7" i="9"/>
  <c r="G5" i="9" s="1"/>
  <c r="N6" i="9"/>
  <c r="K6" i="9"/>
  <c r="M6" i="9" s="1"/>
  <c r="H6" i="9"/>
  <c r="H4" i="9" s="1"/>
  <c r="E6" i="9"/>
  <c r="J6" i="9" s="1"/>
  <c r="P322" i="8"/>
  <c r="Q322" i="8" s="1"/>
  <c r="M322" i="8"/>
  <c r="J322" i="8"/>
  <c r="P321" i="8"/>
  <c r="Q321" i="8" s="1"/>
  <c r="M321" i="8"/>
  <c r="J321" i="8"/>
  <c r="P320" i="8"/>
  <c r="M320" i="8"/>
  <c r="J320" i="8"/>
  <c r="Q320" i="8" s="1"/>
  <c r="P319" i="8"/>
  <c r="M319" i="8"/>
  <c r="J319" i="8"/>
  <c r="P318" i="8"/>
  <c r="Q318" i="8" s="1"/>
  <c r="M318" i="8"/>
  <c r="J318" i="8"/>
  <c r="P317" i="8"/>
  <c r="M317" i="8"/>
  <c r="J317" i="8"/>
  <c r="Q317" i="8" s="1"/>
  <c r="P316" i="8"/>
  <c r="M316" i="8"/>
  <c r="J316" i="8"/>
  <c r="P315" i="8"/>
  <c r="Q315" i="8" s="1"/>
  <c r="M315" i="8"/>
  <c r="J315" i="8"/>
  <c r="P314" i="8"/>
  <c r="M314" i="8"/>
  <c r="J314" i="8"/>
  <c r="Q314" i="8" s="1"/>
  <c r="P313" i="8"/>
  <c r="Q313" i="8" s="1"/>
  <c r="M313" i="8"/>
  <c r="J313" i="8"/>
  <c r="P312" i="8"/>
  <c r="Q312" i="8" s="1"/>
  <c r="M312" i="8"/>
  <c r="J312" i="8"/>
  <c r="P311" i="8"/>
  <c r="M311" i="8"/>
  <c r="J311" i="8"/>
  <c r="Q311" i="8" s="1"/>
  <c r="P310" i="8"/>
  <c r="M310" i="8"/>
  <c r="J310" i="8"/>
  <c r="P309" i="8"/>
  <c r="Q309" i="8" s="1"/>
  <c r="M309" i="8"/>
  <c r="J309" i="8"/>
  <c r="P308" i="8"/>
  <c r="M308" i="8"/>
  <c r="J308" i="8"/>
  <c r="Q308" i="8" s="1"/>
  <c r="P307" i="8"/>
  <c r="M307" i="8"/>
  <c r="J307" i="8"/>
  <c r="P306" i="8"/>
  <c r="Q306" i="8" s="1"/>
  <c r="M306" i="8"/>
  <c r="J306" i="8"/>
  <c r="P305" i="8"/>
  <c r="M305" i="8"/>
  <c r="J305" i="8"/>
  <c r="Q305" i="8" s="1"/>
  <c r="P304" i="8"/>
  <c r="Q304" i="8" s="1"/>
  <c r="M304" i="8"/>
  <c r="J304" i="8"/>
  <c r="P303" i="8"/>
  <c r="Q303" i="8" s="1"/>
  <c r="M303" i="8"/>
  <c r="J303" i="8"/>
  <c r="P302" i="8"/>
  <c r="M302" i="8"/>
  <c r="J302" i="8"/>
  <c r="Q302" i="8" s="1"/>
  <c r="P301" i="8"/>
  <c r="M301" i="8"/>
  <c r="J301" i="8"/>
  <c r="P300" i="8"/>
  <c r="Q300" i="8" s="1"/>
  <c r="M300" i="8"/>
  <c r="J300" i="8"/>
  <c r="P299" i="8"/>
  <c r="M299" i="8"/>
  <c r="J299" i="8"/>
  <c r="Q299" i="8" s="1"/>
  <c r="P298" i="8"/>
  <c r="M298" i="8"/>
  <c r="J298" i="8"/>
  <c r="P297" i="8"/>
  <c r="Q297" i="8" s="1"/>
  <c r="M297" i="8"/>
  <c r="J297" i="8"/>
  <c r="P296" i="8"/>
  <c r="M296" i="8"/>
  <c r="J296" i="8"/>
  <c r="Q296" i="8" s="1"/>
  <c r="P295" i="8"/>
  <c r="Q295" i="8" s="1"/>
  <c r="M295" i="8"/>
  <c r="J295" i="8"/>
  <c r="P294" i="8"/>
  <c r="O294" i="8"/>
  <c r="N294" i="8"/>
  <c r="M294" i="8"/>
  <c r="L294" i="8"/>
  <c r="K294" i="8"/>
  <c r="I294" i="8"/>
  <c r="H294" i="8"/>
  <c r="G294" i="8"/>
  <c r="J294" i="8" s="1"/>
  <c r="F294" i="8"/>
  <c r="E294" i="8"/>
  <c r="O293" i="8"/>
  <c r="N293" i="8"/>
  <c r="P293" i="8" s="1"/>
  <c r="L293" i="8"/>
  <c r="K293" i="8"/>
  <c r="M293" i="8" s="1"/>
  <c r="I293" i="8"/>
  <c r="H293" i="8"/>
  <c r="G293" i="8"/>
  <c r="F293" i="8"/>
  <c r="E293" i="8"/>
  <c r="J293" i="8" s="1"/>
  <c r="Q293" i="8" s="1"/>
  <c r="P292" i="8"/>
  <c r="Q292" i="8" s="1"/>
  <c r="M292" i="8"/>
  <c r="J292" i="8"/>
  <c r="P291" i="8"/>
  <c r="Q291" i="8" s="1"/>
  <c r="M291" i="8"/>
  <c r="J291" i="8"/>
  <c r="P290" i="8"/>
  <c r="M290" i="8"/>
  <c r="J290" i="8"/>
  <c r="Q290" i="8" s="1"/>
  <c r="P289" i="8"/>
  <c r="M289" i="8"/>
  <c r="J289" i="8"/>
  <c r="P288" i="8"/>
  <c r="Q288" i="8" s="1"/>
  <c r="M288" i="8"/>
  <c r="J288" i="8"/>
  <c r="P287" i="8"/>
  <c r="M287" i="8"/>
  <c r="J287" i="8"/>
  <c r="Q287" i="8" s="1"/>
  <c r="P286" i="8"/>
  <c r="Q286" i="8" s="1"/>
  <c r="M286" i="8"/>
  <c r="J286" i="8"/>
  <c r="P285" i="8"/>
  <c r="Q285" i="8" s="1"/>
  <c r="M285" i="8"/>
  <c r="J285" i="8"/>
  <c r="P284" i="8"/>
  <c r="M284" i="8"/>
  <c r="J284" i="8"/>
  <c r="Q284" i="8" s="1"/>
  <c r="P283" i="8"/>
  <c r="Q283" i="8" s="1"/>
  <c r="M283" i="8"/>
  <c r="J283" i="8"/>
  <c r="P282" i="8"/>
  <c r="Q282" i="8" s="1"/>
  <c r="M282" i="8"/>
  <c r="J282" i="8"/>
  <c r="P281" i="8"/>
  <c r="M281" i="8"/>
  <c r="J281" i="8"/>
  <c r="Q281" i="8" s="1"/>
  <c r="P280" i="8"/>
  <c r="M280" i="8"/>
  <c r="J280" i="8"/>
  <c r="P279" i="8"/>
  <c r="Q279" i="8" s="1"/>
  <c r="M279" i="8"/>
  <c r="J279" i="8"/>
  <c r="P278" i="8"/>
  <c r="M278" i="8"/>
  <c r="J278" i="8"/>
  <c r="Q278" i="8" s="1"/>
  <c r="P277" i="8"/>
  <c r="Q277" i="8" s="1"/>
  <c r="M277" i="8"/>
  <c r="J277" i="8"/>
  <c r="P276" i="8"/>
  <c r="Q276" i="8" s="1"/>
  <c r="M276" i="8"/>
  <c r="J276" i="8"/>
  <c r="P275" i="8"/>
  <c r="M275" i="8"/>
  <c r="J275" i="8"/>
  <c r="Q275" i="8" s="1"/>
  <c r="P274" i="8"/>
  <c r="Q274" i="8" s="1"/>
  <c r="M274" i="8"/>
  <c r="J274" i="8"/>
  <c r="P273" i="8"/>
  <c r="Q273" i="8" s="1"/>
  <c r="M273" i="8"/>
  <c r="J273" i="8"/>
  <c r="O272" i="8"/>
  <c r="N272" i="8"/>
  <c r="L272" i="8"/>
  <c r="K272" i="8"/>
  <c r="I272" i="8"/>
  <c r="H272" i="8"/>
  <c r="H264" i="8" s="1"/>
  <c r="G272" i="8"/>
  <c r="F272" i="8"/>
  <c r="E272" i="8"/>
  <c r="O271" i="8"/>
  <c r="N271" i="8"/>
  <c r="L271" i="8"/>
  <c r="K271" i="8"/>
  <c r="I271" i="8"/>
  <c r="I263" i="8" s="1"/>
  <c r="H271" i="8"/>
  <c r="G271" i="8"/>
  <c r="F271" i="8"/>
  <c r="E271" i="8"/>
  <c r="P270" i="8"/>
  <c r="Q270" i="8" s="1"/>
  <c r="M270" i="8"/>
  <c r="J270" i="8"/>
  <c r="P269" i="8"/>
  <c r="M269" i="8"/>
  <c r="J269" i="8"/>
  <c r="Q269" i="8" s="1"/>
  <c r="P268" i="8"/>
  <c r="Q268" i="8" s="1"/>
  <c r="M268" i="8"/>
  <c r="J268" i="8"/>
  <c r="P267" i="8"/>
  <c r="Q267" i="8" s="1"/>
  <c r="M267" i="8"/>
  <c r="J267" i="8"/>
  <c r="P266" i="8"/>
  <c r="M266" i="8"/>
  <c r="J266" i="8"/>
  <c r="Q266" i="8" s="1"/>
  <c r="P265" i="8"/>
  <c r="Q265" i="8" s="1"/>
  <c r="M265" i="8"/>
  <c r="J265" i="8"/>
  <c r="O264" i="8"/>
  <c r="L264" i="8"/>
  <c r="I264" i="8"/>
  <c r="G264" i="8"/>
  <c r="F264" i="8"/>
  <c r="N263" i="8"/>
  <c r="K263" i="8"/>
  <c r="H263" i="8"/>
  <c r="G263" i="8"/>
  <c r="E263" i="8"/>
  <c r="P261" i="8"/>
  <c r="Q261" i="8" s="1"/>
  <c r="J261" i="8"/>
  <c r="P260" i="8"/>
  <c r="M260" i="8"/>
  <c r="J260" i="8"/>
  <c r="P259" i="8"/>
  <c r="Q259" i="8" s="1"/>
  <c r="M259" i="8"/>
  <c r="J259" i="8"/>
  <c r="P258" i="8"/>
  <c r="M258" i="8"/>
  <c r="J258" i="8"/>
  <c r="Q258" i="8" s="1"/>
  <c r="P257" i="8"/>
  <c r="Q257" i="8" s="1"/>
  <c r="M257" i="8"/>
  <c r="J257" i="8"/>
  <c r="P256" i="8"/>
  <c r="Q256" i="8" s="1"/>
  <c r="M256" i="8"/>
  <c r="J256" i="8"/>
  <c r="P255" i="8"/>
  <c r="M255" i="8"/>
  <c r="J255" i="8"/>
  <c r="Q255" i="8" s="1"/>
  <c r="P254" i="8"/>
  <c r="Q254" i="8" s="1"/>
  <c r="M254" i="8"/>
  <c r="J254" i="8"/>
  <c r="P253" i="8"/>
  <c r="Q253" i="8" s="1"/>
  <c r="M253" i="8"/>
  <c r="J253" i="8"/>
  <c r="P252" i="8"/>
  <c r="M252" i="8"/>
  <c r="J252" i="8"/>
  <c r="Q252" i="8" s="1"/>
  <c r="P251" i="8"/>
  <c r="M251" i="8"/>
  <c r="J251" i="8"/>
  <c r="P250" i="8"/>
  <c r="Q250" i="8" s="1"/>
  <c r="M250" i="8"/>
  <c r="J250" i="8"/>
  <c r="P249" i="8"/>
  <c r="M249" i="8"/>
  <c r="J249" i="8"/>
  <c r="Q249" i="8" s="1"/>
  <c r="P248" i="8"/>
  <c r="Q248" i="8" s="1"/>
  <c r="M248" i="8"/>
  <c r="J248" i="8"/>
  <c r="P247" i="8"/>
  <c r="Q247" i="8" s="1"/>
  <c r="M247" i="8"/>
  <c r="J247" i="8"/>
  <c r="P246" i="8"/>
  <c r="M246" i="8"/>
  <c r="J246" i="8"/>
  <c r="Q246" i="8" s="1"/>
  <c r="P245" i="8"/>
  <c r="Q245" i="8" s="1"/>
  <c r="M245" i="8"/>
  <c r="P244" i="8"/>
  <c r="Q244" i="8" s="1"/>
  <c r="M244" i="8"/>
  <c r="J244" i="8"/>
  <c r="P243" i="8"/>
  <c r="O243" i="8"/>
  <c r="N243" i="8"/>
  <c r="M243" i="8"/>
  <c r="L243" i="8"/>
  <c r="K243" i="8"/>
  <c r="I243" i="8"/>
  <c r="H243" i="8"/>
  <c r="G243" i="8"/>
  <c r="J243" i="8" s="1"/>
  <c r="F243" i="8"/>
  <c r="E243" i="8"/>
  <c r="O242" i="8"/>
  <c r="N242" i="8"/>
  <c r="P242" i="8" s="1"/>
  <c r="L242" i="8"/>
  <c r="K242" i="8"/>
  <c r="M242" i="8" s="1"/>
  <c r="I242" i="8"/>
  <c r="H242" i="8"/>
  <c r="G242" i="8"/>
  <c r="F242" i="8"/>
  <c r="E242" i="8"/>
  <c r="J242" i="8" s="1"/>
  <c r="Q242" i="8" s="1"/>
  <c r="P240" i="8"/>
  <c r="Q240" i="8" s="1"/>
  <c r="M240" i="8"/>
  <c r="J240" i="8"/>
  <c r="P239" i="8"/>
  <c r="Q239" i="8" s="1"/>
  <c r="M239" i="8"/>
  <c r="J239" i="8"/>
  <c r="P238" i="8"/>
  <c r="M238" i="8"/>
  <c r="J238" i="8"/>
  <c r="Q238" i="8" s="1"/>
  <c r="P237" i="8"/>
  <c r="M237" i="8"/>
  <c r="J237" i="8"/>
  <c r="P236" i="8"/>
  <c r="Q236" i="8" s="1"/>
  <c r="M236" i="8"/>
  <c r="J236" i="8"/>
  <c r="P235" i="8"/>
  <c r="M235" i="8"/>
  <c r="J235" i="8"/>
  <c r="Q235" i="8" s="1"/>
  <c r="P234" i="8"/>
  <c r="Q234" i="8" s="1"/>
  <c r="M234" i="8"/>
  <c r="J234" i="8"/>
  <c r="P233" i="8"/>
  <c r="Q233" i="8" s="1"/>
  <c r="M233" i="8"/>
  <c r="J233" i="8"/>
  <c r="P232" i="8"/>
  <c r="M232" i="8"/>
  <c r="J232" i="8"/>
  <c r="Q232" i="8" s="1"/>
  <c r="P231" i="8"/>
  <c r="Q231" i="8" s="1"/>
  <c r="M231" i="8"/>
  <c r="J231" i="8"/>
  <c r="P230" i="8"/>
  <c r="Q230" i="8" s="1"/>
  <c r="M230" i="8"/>
  <c r="J230" i="8"/>
  <c r="P229" i="8"/>
  <c r="M229" i="8"/>
  <c r="J229" i="8"/>
  <c r="Q229" i="8" s="1"/>
  <c r="P228" i="8"/>
  <c r="M228" i="8"/>
  <c r="J228" i="8"/>
  <c r="P227" i="8"/>
  <c r="Q227" i="8" s="1"/>
  <c r="M227" i="8"/>
  <c r="J227" i="8"/>
  <c r="P226" i="8"/>
  <c r="M226" i="8"/>
  <c r="J226" i="8"/>
  <c r="Q226" i="8" s="1"/>
  <c r="P225" i="8"/>
  <c r="Q225" i="8" s="1"/>
  <c r="M225" i="8"/>
  <c r="J225" i="8"/>
  <c r="P224" i="8"/>
  <c r="Q224" i="8" s="1"/>
  <c r="M224" i="8"/>
  <c r="J224" i="8"/>
  <c r="P223" i="8"/>
  <c r="M223" i="8"/>
  <c r="J223" i="8"/>
  <c r="Q223" i="8" s="1"/>
  <c r="P222" i="8"/>
  <c r="Q222" i="8" s="1"/>
  <c r="M222" i="8"/>
  <c r="J222" i="8"/>
  <c r="P221" i="8"/>
  <c r="Q221" i="8" s="1"/>
  <c r="M221" i="8"/>
  <c r="J221" i="8"/>
  <c r="O220" i="8"/>
  <c r="N220" i="8"/>
  <c r="P220" i="8" s="1"/>
  <c r="Q220" i="8" s="1"/>
  <c r="L220" i="8"/>
  <c r="K220" i="8"/>
  <c r="M220" i="8" s="1"/>
  <c r="I220" i="8"/>
  <c r="H220" i="8"/>
  <c r="G220" i="8"/>
  <c r="F220" i="8"/>
  <c r="E220" i="8"/>
  <c r="J220" i="8" s="1"/>
  <c r="O219" i="8"/>
  <c r="P219" i="8" s="1"/>
  <c r="N219" i="8"/>
  <c r="L219" i="8"/>
  <c r="M219" i="8" s="1"/>
  <c r="K219" i="8"/>
  <c r="I219" i="8"/>
  <c r="H219" i="8"/>
  <c r="G219" i="8"/>
  <c r="F219" i="8"/>
  <c r="J219" i="8" s="1"/>
  <c r="E219" i="8"/>
  <c r="P217" i="8"/>
  <c r="Q217" i="8" s="1"/>
  <c r="M217" i="8"/>
  <c r="J217" i="8"/>
  <c r="P216" i="8"/>
  <c r="M216" i="8"/>
  <c r="J216" i="8"/>
  <c r="Q216" i="8" s="1"/>
  <c r="P215" i="8"/>
  <c r="Q215" i="8" s="1"/>
  <c r="M215" i="8"/>
  <c r="J215" i="8"/>
  <c r="P214" i="8"/>
  <c r="Q214" i="8" s="1"/>
  <c r="M214" i="8"/>
  <c r="J214" i="8"/>
  <c r="P213" i="8"/>
  <c r="M213" i="8"/>
  <c r="J213" i="8"/>
  <c r="Q213" i="8" s="1"/>
  <c r="P212" i="8"/>
  <c r="Q212" i="8" s="1"/>
  <c r="M212" i="8"/>
  <c r="J212" i="8"/>
  <c r="P211" i="8"/>
  <c r="Q211" i="8" s="1"/>
  <c r="M211" i="8"/>
  <c r="J211" i="8"/>
  <c r="P210" i="8"/>
  <c r="M210" i="8"/>
  <c r="J210" i="8"/>
  <c r="Q210" i="8" s="1"/>
  <c r="P209" i="8"/>
  <c r="M209" i="8"/>
  <c r="J209" i="8"/>
  <c r="P208" i="8"/>
  <c r="Q208" i="8" s="1"/>
  <c r="M208" i="8"/>
  <c r="J208" i="8"/>
  <c r="O207" i="8"/>
  <c r="N207" i="8"/>
  <c r="P207" i="8" s="1"/>
  <c r="Q207" i="8" s="1"/>
  <c r="L207" i="8"/>
  <c r="K207" i="8"/>
  <c r="M207" i="8" s="1"/>
  <c r="I207" i="8"/>
  <c r="H207" i="8"/>
  <c r="G207" i="8"/>
  <c r="F207" i="8"/>
  <c r="E207" i="8"/>
  <c r="J207" i="8" s="1"/>
  <c r="O206" i="8"/>
  <c r="P206" i="8" s="1"/>
  <c r="Q206" i="8" s="1"/>
  <c r="N206" i="8"/>
  <c r="L206" i="8"/>
  <c r="M206" i="8" s="1"/>
  <c r="K206" i="8"/>
  <c r="I206" i="8"/>
  <c r="H206" i="8"/>
  <c r="G206" i="8"/>
  <c r="F206" i="8"/>
  <c r="J206" i="8" s="1"/>
  <c r="E206" i="8"/>
  <c r="P205" i="8"/>
  <c r="Q205" i="8" s="1"/>
  <c r="M205" i="8"/>
  <c r="J205" i="8"/>
  <c r="P204" i="8"/>
  <c r="M204" i="8"/>
  <c r="J204" i="8"/>
  <c r="Q204" i="8" s="1"/>
  <c r="P203" i="8"/>
  <c r="Q203" i="8" s="1"/>
  <c r="M203" i="8"/>
  <c r="J203" i="8"/>
  <c r="P202" i="8"/>
  <c r="Q202" i="8" s="1"/>
  <c r="M202" i="8"/>
  <c r="J202" i="8"/>
  <c r="P201" i="8"/>
  <c r="M201" i="8"/>
  <c r="J201" i="8"/>
  <c r="Q201" i="8" s="1"/>
  <c r="P200" i="8"/>
  <c r="M200" i="8"/>
  <c r="J200" i="8"/>
  <c r="P199" i="8"/>
  <c r="Q199" i="8" s="1"/>
  <c r="M199" i="8"/>
  <c r="J199" i="8"/>
  <c r="P198" i="8"/>
  <c r="M198" i="8"/>
  <c r="J198" i="8"/>
  <c r="Q198" i="8" s="1"/>
  <c r="P197" i="8"/>
  <c r="Q197" i="8" s="1"/>
  <c r="M197" i="8"/>
  <c r="J197" i="8"/>
  <c r="P196" i="8"/>
  <c r="Q196" i="8" s="1"/>
  <c r="M196" i="8"/>
  <c r="J196" i="8"/>
  <c r="P195" i="8"/>
  <c r="M195" i="8"/>
  <c r="J195" i="8"/>
  <c r="Q195" i="8" s="1"/>
  <c r="P194" i="8"/>
  <c r="Q194" i="8" s="1"/>
  <c r="M194" i="8"/>
  <c r="J194" i="8"/>
  <c r="P193" i="8"/>
  <c r="Q193" i="8" s="1"/>
  <c r="M193" i="8"/>
  <c r="J193" i="8"/>
  <c r="P192" i="8"/>
  <c r="M192" i="8"/>
  <c r="J192" i="8"/>
  <c r="Q192" i="8" s="1"/>
  <c r="P191" i="8"/>
  <c r="M191" i="8"/>
  <c r="J191" i="8"/>
  <c r="P190" i="8"/>
  <c r="Q190" i="8" s="1"/>
  <c r="M190" i="8"/>
  <c r="J190" i="8"/>
  <c r="O189" i="8"/>
  <c r="N189" i="8"/>
  <c r="L189" i="8"/>
  <c r="K189" i="8"/>
  <c r="I189" i="8"/>
  <c r="H189" i="8"/>
  <c r="H181" i="8" s="1"/>
  <c r="G189" i="8"/>
  <c r="F189" i="8"/>
  <c r="E189" i="8"/>
  <c r="O188" i="8"/>
  <c r="N188" i="8"/>
  <c r="L188" i="8"/>
  <c r="K188" i="8"/>
  <c r="I188" i="8"/>
  <c r="I180" i="8" s="1"/>
  <c r="H188" i="8"/>
  <c r="G188" i="8"/>
  <c r="F188" i="8"/>
  <c r="E188" i="8"/>
  <c r="P187" i="8"/>
  <c r="Q187" i="8" s="1"/>
  <c r="M187" i="8"/>
  <c r="J187" i="8"/>
  <c r="P186" i="8"/>
  <c r="M186" i="8"/>
  <c r="J186" i="8"/>
  <c r="Q186" i="8" s="1"/>
  <c r="P185" i="8"/>
  <c r="Q185" i="8" s="1"/>
  <c r="M185" i="8"/>
  <c r="J185" i="8"/>
  <c r="P184" i="8"/>
  <c r="Q184" i="8" s="1"/>
  <c r="M184" i="8"/>
  <c r="J184" i="8"/>
  <c r="P183" i="8"/>
  <c r="M183" i="8"/>
  <c r="J183" i="8"/>
  <c r="Q183" i="8" s="1"/>
  <c r="P182" i="8"/>
  <c r="M182" i="8"/>
  <c r="J182" i="8"/>
  <c r="O181" i="8"/>
  <c r="L181" i="8"/>
  <c r="I181" i="8"/>
  <c r="G181" i="8"/>
  <c r="F181" i="8"/>
  <c r="N180" i="8"/>
  <c r="K180" i="8"/>
  <c r="H180" i="8"/>
  <c r="G180" i="8"/>
  <c r="E180" i="8"/>
  <c r="P178" i="8"/>
  <c r="Q178" i="8" s="1"/>
  <c r="M178" i="8"/>
  <c r="J178" i="8"/>
  <c r="P177" i="8"/>
  <c r="Q177" i="8" s="1"/>
  <c r="M177" i="8"/>
  <c r="J177" i="8"/>
  <c r="P176" i="8"/>
  <c r="M176" i="8"/>
  <c r="J176" i="8"/>
  <c r="Q176" i="8" s="1"/>
  <c r="P175" i="8"/>
  <c r="M175" i="8"/>
  <c r="J175" i="8"/>
  <c r="P174" i="8"/>
  <c r="Q174" i="8" s="1"/>
  <c r="M174" i="8"/>
  <c r="J174" i="8"/>
  <c r="P173" i="8"/>
  <c r="M173" i="8"/>
  <c r="J173" i="8"/>
  <c r="Q173" i="8" s="1"/>
  <c r="P172" i="8"/>
  <c r="M172" i="8"/>
  <c r="J172" i="8"/>
  <c r="P171" i="8"/>
  <c r="Q171" i="8" s="1"/>
  <c r="M171" i="8"/>
  <c r="J171" i="8"/>
  <c r="P170" i="8"/>
  <c r="M170" i="8"/>
  <c r="J170" i="8"/>
  <c r="Q170" i="8" s="1"/>
  <c r="P169" i="8"/>
  <c r="Q169" i="8" s="1"/>
  <c r="M169" i="8"/>
  <c r="J169" i="8"/>
  <c r="P166" i="8"/>
  <c r="Q166" i="8" s="1"/>
  <c r="M166" i="8"/>
  <c r="J166" i="8"/>
  <c r="P165" i="8"/>
  <c r="M165" i="8"/>
  <c r="J165" i="8"/>
  <c r="Q165" i="8" s="1"/>
  <c r="P164" i="8"/>
  <c r="M164" i="8"/>
  <c r="J164" i="8"/>
  <c r="P163" i="8"/>
  <c r="Q163" i="8" s="1"/>
  <c r="M163" i="8"/>
  <c r="J163" i="8"/>
  <c r="P162" i="8"/>
  <c r="M162" i="8"/>
  <c r="J162" i="8"/>
  <c r="Q162" i="8" s="1"/>
  <c r="P161" i="8"/>
  <c r="M161" i="8"/>
  <c r="J161" i="8"/>
  <c r="P160" i="8"/>
  <c r="Q160" i="8" s="1"/>
  <c r="M160" i="8"/>
  <c r="J160" i="8"/>
  <c r="P159" i="8"/>
  <c r="M159" i="8"/>
  <c r="J159" i="8"/>
  <c r="Q159" i="8" s="1"/>
  <c r="O158" i="8"/>
  <c r="P158" i="8" s="1"/>
  <c r="Q158" i="8" s="1"/>
  <c r="N158" i="8"/>
  <c r="L158" i="8"/>
  <c r="M158" i="8" s="1"/>
  <c r="K158" i="8"/>
  <c r="I158" i="8"/>
  <c r="H158" i="8"/>
  <c r="G158" i="8"/>
  <c r="F158" i="8"/>
  <c r="E158" i="8"/>
  <c r="J158" i="8" s="1"/>
  <c r="P157" i="8"/>
  <c r="O157" i="8"/>
  <c r="N157" i="8"/>
  <c r="M157" i="8"/>
  <c r="L157" i="8"/>
  <c r="K157" i="8"/>
  <c r="I157" i="8"/>
  <c r="H157" i="8"/>
  <c r="G157" i="8"/>
  <c r="J157" i="8" s="1"/>
  <c r="F157" i="8"/>
  <c r="E157" i="8"/>
  <c r="P155" i="8"/>
  <c r="M155" i="8"/>
  <c r="J155" i="8"/>
  <c r="Q155" i="8" s="1"/>
  <c r="P154" i="8"/>
  <c r="M154" i="8"/>
  <c r="J154" i="8"/>
  <c r="P153" i="8"/>
  <c r="M153" i="8"/>
  <c r="J153" i="8"/>
  <c r="P152" i="8"/>
  <c r="Q152" i="8" s="1"/>
  <c r="M152" i="8"/>
  <c r="J152" i="8"/>
  <c r="P151" i="8"/>
  <c r="Q151" i="8" s="1"/>
  <c r="M151" i="8"/>
  <c r="J151" i="8"/>
  <c r="P150" i="8"/>
  <c r="M150" i="8"/>
  <c r="J150" i="8"/>
  <c r="Q150" i="8" s="1"/>
  <c r="P149" i="8"/>
  <c r="Q149" i="8" s="1"/>
  <c r="M149" i="8"/>
  <c r="J149" i="8"/>
  <c r="P148" i="8"/>
  <c r="Q148" i="8" s="1"/>
  <c r="M148" i="8"/>
  <c r="J148" i="8"/>
  <c r="O147" i="8"/>
  <c r="N147" i="8"/>
  <c r="P147" i="8" s="1"/>
  <c r="L147" i="8"/>
  <c r="K147" i="8"/>
  <c r="M147" i="8" s="1"/>
  <c r="I147" i="8"/>
  <c r="H147" i="8"/>
  <c r="G147" i="8"/>
  <c r="F147" i="8"/>
  <c r="E147" i="8"/>
  <c r="J147" i="8" s="1"/>
  <c r="O146" i="8"/>
  <c r="P146" i="8" s="1"/>
  <c r="N146" i="8"/>
  <c r="L146" i="8"/>
  <c r="M146" i="8" s="1"/>
  <c r="K146" i="8"/>
  <c r="I146" i="8"/>
  <c r="H146" i="8"/>
  <c r="G146" i="8"/>
  <c r="F146" i="8"/>
  <c r="J146" i="8" s="1"/>
  <c r="E146" i="8"/>
  <c r="P144" i="8"/>
  <c r="Q144" i="8" s="1"/>
  <c r="M144" i="8"/>
  <c r="J144" i="8"/>
  <c r="P143" i="8"/>
  <c r="M143" i="8"/>
  <c r="J143" i="8"/>
  <c r="Q143" i="8" s="1"/>
  <c r="P142" i="8"/>
  <c r="M142" i="8"/>
  <c r="J142" i="8"/>
  <c r="P141" i="8"/>
  <c r="M141" i="8"/>
  <c r="J141" i="8"/>
  <c r="P140" i="8"/>
  <c r="M140" i="8"/>
  <c r="J140" i="8"/>
  <c r="P139" i="8"/>
  <c r="M139" i="8"/>
  <c r="J139" i="8"/>
  <c r="P138" i="8"/>
  <c r="Q138" i="8" s="1"/>
  <c r="M138" i="8"/>
  <c r="J138" i="8"/>
  <c r="P137" i="8"/>
  <c r="M137" i="8"/>
  <c r="J137" i="8"/>
  <c r="Q137" i="8" s="1"/>
  <c r="P136" i="8"/>
  <c r="Q136" i="8" s="1"/>
  <c r="M136" i="8"/>
  <c r="J136" i="8"/>
  <c r="P135" i="8"/>
  <c r="Q135" i="8" s="1"/>
  <c r="M135" i="8"/>
  <c r="J135" i="8"/>
  <c r="O134" i="8"/>
  <c r="N134" i="8"/>
  <c r="P134" i="8" s="1"/>
  <c r="L134" i="8"/>
  <c r="K134" i="8"/>
  <c r="M134" i="8" s="1"/>
  <c r="I134" i="8"/>
  <c r="H134" i="8"/>
  <c r="G134" i="8"/>
  <c r="F134" i="8"/>
  <c r="E134" i="8"/>
  <c r="O133" i="8"/>
  <c r="N133" i="8"/>
  <c r="L133" i="8"/>
  <c r="K133" i="8"/>
  <c r="I133" i="8"/>
  <c r="H133" i="8"/>
  <c r="G133" i="8"/>
  <c r="F133" i="8"/>
  <c r="J133" i="8" s="1"/>
  <c r="E133" i="8"/>
  <c r="P131" i="8"/>
  <c r="Q131" i="8" s="1"/>
  <c r="M131" i="8"/>
  <c r="J131" i="8"/>
  <c r="P130" i="8"/>
  <c r="M130" i="8"/>
  <c r="J130" i="8"/>
  <c r="Q130" i="8" s="1"/>
  <c r="P129" i="8"/>
  <c r="Q129" i="8" s="1"/>
  <c r="M129" i="8"/>
  <c r="J129" i="8"/>
  <c r="P128" i="8"/>
  <c r="Q128" i="8" s="1"/>
  <c r="M128" i="8"/>
  <c r="J128" i="8"/>
  <c r="P127" i="8"/>
  <c r="M127" i="8"/>
  <c r="J127" i="8"/>
  <c r="Q127" i="8" s="1"/>
  <c r="P126" i="8"/>
  <c r="Q126" i="8" s="1"/>
  <c r="M126" i="8"/>
  <c r="J126" i="8"/>
  <c r="P125" i="8"/>
  <c r="Q125" i="8" s="1"/>
  <c r="M125" i="8"/>
  <c r="J125" i="8"/>
  <c r="P124" i="8"/>
  <c r="M124" i="8"/>
  <c r="J124" i="8"/>
  <c r="Q124" i="8" s="1"/>
  <c r="P123" i="8"/>
  <c r="Q123" i="8" s="1"/>
  <c r="M123" i="8"/>
  <c r="J123" i="8"/>
  <c r="P122" i="8"/>
  <c r="Q122" i="8" s="1"/>
  <c r="M122" i="8"/>
  <c r="J122" i="8"/>
  <c r="P121" i="8"/>
  <c r="M121" i="8"/>
  <c r="J121" i="8"/>
  <c r="Q121" i="8" s="1"/>
  <c r="P120" i="8"/>
  <c r="Q120" i="8" s="1"/>
  <c r="M120" i="8"/>
  <c r="J120" i="8"/>
  <c r="P119" i="8"/>
  <c r="Q119" i="8" s="1"/>
  <c r="M119" i="8"/>
  <c r="J119" i="8"/>
  <c r="P118" i="8"/>
  <c r="M118" i="8"/>
  <c r="J118" i="8"/>
  <c r="Q118" i="8" s="1"/>
  <c r="O117" i="8"/>
  <c r="P117" i="8" s="1"/>
  <c r="N117" i="8"/>
  <c r="L117" i="8"/>
  <c r="M117" i="8" s="1"/>
  <c r="K117" i="8"/>
  <c r="I117" i="8"/>
  <c r="H117" i="8"/>
  <c r="G117" i="8"/>
  <c r="F117" i="8"/>
  <c r="J117" i="8" s="1"/>
  <c r="E117" i="8"/>
  <c r="P116" i="8"/>
  <c r="O116" i="8"/>
  <c r="N116" i="8"/>
  <c r="M116" i="8"/>
  <c r="L116" i="8"/>
  <c r="K116" i="8"/>
  <c r="I116" i="8"/>
  <c r="H116" i="8"/>
  <c r="G116" i="8"/>
  <c r="J116" i="8" s="1"/>
  <c r="F116" i="8"/>
  <c r="E116" i="8"/>
  <c r="P114" i="8"/>
  <c r="M114" i="8"/>
  <c r="J114" i="8"/>
  <c r="Q114" i="8" s="1"/>
  <c r="P113" i="8"/>
  <c r="Q113" i="8" s="1"/>
  <c r="M113" i="8"/>
  <c r="J113" i="8"/>
  <c r="P112" i="8"/>
  <c r="Q112" i="8" s="1"/>
  <c r="M112" i="8"/>
  <c r="J112" i="8"/>
  <c r="P111" i="8"/>
  <c r="M111" i="8"/>
  <c r="J111" i="8"/>
  <c r="Q111" i="8" s="1"/>
  <c r="O110" i="8"/>
  <c r="P110" i="8" s="1"/>
  <c r="Q110" i="8" s="1"/>
  <c r="N110" i="8"/>
  <c r="L110" i="8"/>
  <c r="M110" i="8" s="1"/>
  <c r="K110" i="8"/>
  <c r="I110" i="8"/>
  <c r="H110" i="8"/>
  <c r="G110" i="8"/>
  <c r="F110" i="8"/>
  <c r="J110" i="8" s="1"/>
  <c r="E110" i="8"/>
  <c r="P109" i="8"/>
  <c r="Q109" i="8" s="1"/>
  <c r="O109" i="8"/>
  <c r="N109" i="8"/>
  <c r="M109" i="8"/>
  <c r="L109" i="8"/>
  <c r="K109" i="8"/>
  <c r="I109" i="8"/>
  <c r="H109" i="8"/>
  <c r="G109" i="8"/>
  <c r="J109" i="8" s="1"/>
  <c r="F109" i="8"/>
  <c r="E109" i="8"/>
  <c r="P107" i="8"/>
  <c r="M107" i="8"/>
  <c r="J107" i="8"/>
  <c r="Q107" i="8" s="1"/>
  <c r="P106" i="8"/>
  <c r="Q106" i="8" s="1"/>
  <c r="M106" i="8"/>
  <c r="J106" i="8"/>
  <c r="P105" i="8"/>
  <c r="Q105" i="8" s="1"/>
  <c r="M105" i="8"/>
  <c r="J105" i="8"/>
  <c r="P104" i="8"/>
  <c r="M104" i="8"/>
  <c r="J104" i="8"/>
  <c r="Q104" i="8" s="1"/>
  <c r="P103" i="8"/>
  <c r="Q103" i="8" s="1"/>
  <c r="M103" i="8"/>
  <c r="J103" i="8"/>
  <c r="P102" i="8"/>
  <c r="Q102" i="8" s="1"/>
  <c r="M102" i="8"/>
  <c r="J102" i="8"/>
  <c r="P101" i="8"/>
  <c r="M101" i="8"/>
  <c r="J101" i="8"/>
  <c r="Q101" i="8" s="1"/>
  <c r="P100" i="8"/>
  <c r="Q100" i="8" s="1"/>
  <c r="M100" i="8"/>
  <c r="J100" i="8"/>
  <c r="P99" i="8"/>
  <c r="Q99" i="8" s="1"/>
  <c r="M99" i="8"/>
  <c r="J99" i="8"/>
  <c r="P98" i="8"/>
  <c r="M98" i="8"/>
  <c r="J98" i="8"/>
  <c r="Q98" i="8" s="1"/>
  <c r="O97" i="8"/>
  <c r="P97" i="8" s="1"/>
  <c r="Q97" i="8" s="1"/>
  <c r="N97" i="8"/>
  <c r="L97" i="8"/>
  <c r="M97" i="8" s="1"/>
  <c r="K97" i="8"/>
  <c r="I97" i="8"/>
  <c r="H97" i="8"/>
  <c r="G97" i="8"/>
  <c r="F97" i="8"/>
  <c r="J97" i="8" s="1"/>
  <c r="E97" i="8"/>
  <c r="P96" i="8"/>
  <c r="O96" i="8"/>
  <c r="N96" i="8"/>
  <c r="M96" i="8"/>
  <c r="L96" i="8"/>
  <c r="K96" i="8"/>
  <c r="I96" i="8"/>
  <c r="H96" i="8"/>
  <c r="G96" i="8"/>
  <c r="J96" i="8" s="1"/>
  <c r="F96" i="8"/>
  <c r="E96" i="8"/>
  <c r="P94" i="8"/>
  <c r="M94" i="8"/>
  <c r="J94" i="8"/>
  <c r="Q94" i="8" s="1"/>
  <c r="P93" i="8"/>
  <c r="M93" i="8"/>
  <c r="J93" i="8"/>
  <c r="P92" i="8"/>
  <c r="Q92" i="8" s="1"/>
  <c r="M92" i="8"/>
  <c r="J92" i="8"/>
  <c r="P91" i="8"/>
  <c r="M91" i="8"/>
  <c r="J91" i="8"/>
  <c r="Q91" i="8" s="1"/>
  <c r="R90" i="8"/>
  <c r="N90" i="8"/>
  <c r="K90" i="8"/>
  <c r="R89" i="8"/>
  <c r="Q89" i="8"/>
  <c r="K89" i="8"/>
  <c r="N89" i="8" s="1"/>
  <c r="P88" i="8"/>
  <c r="M88" i="8"/>
  <c r="J88" i="8"/>
  <c r="Q88" i="8" s="1"/>
  <c r="P87" i="8"/>
  <c r="Q87" i="8" s="1"/>
  <c r="M87" i="8"/>
  <c r="J87" i="8"/>
  <c r="O86" i="8"/>
  <c r="M86" i="8"/>
  <c r="L86" i="8"/>
  <c r="K86" i="8"/>
  <c r="I86" i="8"/>
  <c r="H86" i="8"/>
  <c r="G86" i="8"/>
  <c r="J86" i="8" s="1"/>
  <c r="F86" i="8"/>
  <c r="E86" i="8"/>
  <c r="O85" i="8"/>
  <c r="N85" i="8"/>
  <c r="P85" i="8" s="1"/>
  <c r="Q85" i="8" s="1"/>
  <c r="L85" i="8"/>
  <c r="K85" i="8"/>
  <c r="M85" i="8" s="1"/>
  <c r="I85" i="8"/>
  <c r="H85" i="8"/>
  <c r="G85" i="8"/>
  <c r="F85" i="8"/>
  <c r="E85" i="8"/>
  <c r="J85" i="8" s="1"/>
  <c r="P83" i="8"/>
  <c r="Q83" i="8" s="1"/>
  <c r="M83" i="8"/>
  <c r="J83" i="8"/>
  <c r="P82" i="8"/>
  <c r="Q82" i="8" s="1"/>
  <c r="M82" i="8"/>
  <c r="J82" i="8"/>
  <c r="P81" i="8"/>
  <c r="M81" i="8"/>
  <c r="J81" i="8"/>
  <c r="Q81" i="8" s="1"/>
  <c r="P80" i="8"/>
  <c r="M80" i="8"/>
  <c r="J80" i="8"/>
  <c r="P79" i="8"/>
  <c r="Q79" i="8" s="1"/>
  <c r="M79" i="8"/>
  <c r="J79" i="8"/>
  <c r="P78" i="8"/>
  <c r="M78" i="8"/>
  <c r="J78" i="8"/>
  <c r="Q78" i="8" s="1"/>
  <c r="P77" i="8"/>
  <c r="M77" i="8"/>
  <c r="J77" i="8"/>
  <c r="P76" i="8"/>
  <c r="Q76" i="8" s="1"/>
  <c r="M76" i="8"/>
  <c r="J76" i="8"/>
  <c r="P75" i="8"/>
  <c r="M75" i="8"/>
  <c r="J75" i="8"/>
  <c r="Q75" i="8" s="1"/>
  <c r="P74" i="8"/>
  <c r="Q74" i="8" s="1"/>
  <c r="M74" i="8"/>
  <c r="J74" i="8"/>
  <c r="P73" i="8"/>
  <c r="Q73" i="8" s="1"/>
  <c r="M73" i="8"/>
  <c r="J73" i="8"/>
  <c r="P72" i="8"/>
  <c r="M72" i="8"/>
  <c r="J72" i="8"/>
  <c r="Q72" i="8" s="1"/>
  <c r="P71" i="8"/>
  <c r="M71" i="8"/>
  <c r="J71" i="8"/>
  <c r="P70" i="8"/>
  <c r="Q70" i="8" s="1"/>
  <c r="M70" i="8"/>
  <c r="J70" i="8"/>
  <c r="P69" i="8"/>
  <c r="M69" i="8"/>
  <c r="J69" i="8"/>
  <c r="Q69" i="8" s="1"/>
  <c r="P68" i="8"/>
  <c r="M68" i="8"/>
  <c r="J68" i="8"/>
  <c r="P67" i="8"/>
  <c r="Q67" i="8" s="1"/>
  <c r="M67" i="8"/>
  <c r="J67" i="8"/>
  <c r="P66" i="8"/>
  <c r="M66" i="8"/>
  <c r="J66" i="8"/>
  <c r="Q66" i="8" s="1"/>
  <c r="P65" i="8"/>
  <c r="M65" i="8"/>
  <c r="J65" i="8"/>
  <c r="P64" i="8"/>
  <c r="Q64" i="8" s="1"/>
  <c r="M64" i="8"/>
  <c r="J64" i="8"/>
  <c r="P63" i="8"/>
  <c r="M63" i="8"/>
  <c r="J63" i="8"/>
  <c r="Q63" i="8" s="1"/>
  <c r="P62" i="8"/>
  <c r="Q62" i="8" s="1"/>
  <c r="M62" i="8"/>
  <c r="J62" i="8"/>
  <c r="P61" i="8"/>
  <c r="M61" i="8"/>
  <c r="J61" i="8"/>
  <c r="Q61" i="8" s="1"/>
  <c r="P60" i="8"/>
  <c r="M60" i="8"/>
  <c r="Q60" i="8" s="1"/>
  <c r="J60" i="8"/>
  <c r="O59" i="8"/>
  <c r="P59" i="8" s="1"/>
  <c r="Q59" i="8" s="1"/>
  <c r="N59" i="8"/>
  <c r="L59" i="8"/>
  <c r="M59" i="8" s="1"/>
  <c r="K59" i="8"/>
  <c r="I59" i="8"/>
  <c r="H59" i="8"/>
  <c r="G59" i="8"/>
  <c r="F59" i="8"/>
  <c r="J59" i="8" s="1"/>
  <c r="E59" i="8"/>
  <c r="P58" i="8"/>
  <c r="Q58" i="8" s="1"/>
  <c r="O58" i="8"/>
  <c r="N58" i="8"/>
  <c r="M58" i="8"/>
  <c r="L58" i="8"/>
  <c r="K58" i="8"/>
  <c r="I58" i="8"/>
  <c r="H58" i="8"/>
  <c r="G58" i="8"/>
  <c r="J58" i="8" s="1"/>
  <c r="F58" i="8"/>
  <c r="E58" i="8"/>
  <c r="P56" i="8"/>
  <c r="M56" i="8"/>
  <c r="J56" i="8"/>
  <c r="Q56" i="8" s="1"/>
  <c r="P55" i="8"/>
  <c r="M55" i="8"/>
  <c r="J55" i="8"/>
  <c r="P54" i="8"/>
  <c r="Q54" i="8" s="1"/>
  <c r="M54" i="8"/>
  <c r="J54" i="8"/>
  <c r="P53" i="8"/>
  <c r="M53" i="8"/>
  <c r="J53" i="8"/>
  <c r="Q53" i="8" s="1"/>
  <c r="P52" i="8"/>
  <c r="Q52" i="8" s="1"/>
  <c r="M52" i="8"/>
  <c r="J52" i="8"/>
  <c r="P51" i="8"/>
  <c r="M51" i="8"/>
  <c r="J51" i="8"/>
  <c r="Q51" i="8" s="1"/>
  <c r="P50" i="8"/>
  <c r="M50" i="8"/>
  <c r="Q50" i="8" s="1"/>
  <c r="J50" i="8"/>
  <c r="P49" i="8"/>
  <c r="M49" i="8"/>
  <c r="J49" i="8"/>
  <c r="P48" i="8"/>
  <c r="Q48" i="8" s="1"/>
  <c r="M48" i="8"/>
  <c r="J48" i="8"/>
  <c r="J44" i="8" s="1"/>
  <c r="P47" i="8"/>
  <c r="M47" i="8"/>
  <c r="J47" i="8"/>
  <c r="J43" i="8" s="1"/>
  <c r="P46" i="8"/>
  <c r="M46" i="8"/>
  <c r="M44" i="8" s="1"/>
  <c r="J46" i="8"/>
  <c r="P45" i="8"/>
  <c r="Q45" i="8" s="1"/>
  <c r="M45" i="8"/>
  <c r="J45" i="8"/>
  <c r="O44" i="8"/>
  <c r="N44" i="8"/>
  <c r="L44" i="8"/>
  <c r="K44" i="8"/>
  <c r="K40" i="8" s="1"/>
  <c r="M40" i="8" s="1"/>
  <c r="I44" i="8"/>
  <c r="H44" i="8"/>
  <c r="H40" i="8" s="1"/>
  <c r="G44" i="8"/>
  <c r="F44" i="8"/>
  <c r="E44" i="8"/>
  <c r="E40" i="8" s="1"/>
  <c r="J40" i="8" s="1"/>
  <c r="P43" i="8"/>
  <c r="O43" i="8"/>
  <c r="O39" i="8" s="1"/>
  <c r="P39" i="8" s="1"/>
  <c r="N43" i="8"/>
  <c r="M43" i="8"/>
  <c r="L43" i="8"/>
  <c r="L39" i="8" s="1"/>
  <c r="M39" i="8" s="1"/>
  <c r="K43" i="8"/>
  <c r="I43" i="8"/>
  <c r="I39" i="8" s="1"/>
  <c r="H43" i="8"/>
  <c r="G43" i="8"/>
  <c r="F43" i="8"/>
  <c r="F39" i="8" s="1"/>
  <c r="J39" i="8" s="1"/>
  <c r="E43" i="8"/>
  <c r="P42" i="8"/>
  <c r="Q42" i="8" s="1"/>
  <c r="M42" i="8"/>
  <c r="J42" i="8"/>
  <c r="P41" i="8"/>
  <c r="M41" i="8"/>
  <c r="J41" i="8"/>
  <c r="Q41" i="8" s="1"/>
  <c r="O40" i="8"/>
  <c r="P40" i="8" s="1"/>
  <c r="N40" i="8"/>
  <c r="L40" i="8"/>
  <c r="I40" i="8"/>
  <c r="G40" i="8"/>
  <c r="F40" i="8"/>
  <c r="N39" i="8"/>
  <c r="K39" i="8"/>
  <c r="H39" i="8"/>
  <c r="G39" i="8"/>
  <c r="E39" i="8"/>
  <c r="P37" i="8"/>
  <c r="M37" i="8"/>
  <c r="J37" i="8"/>
  <c r="Q37" i="8" s="1"/>
  <c r="P36" i="8"/>
  <c r="Q36" i="8" s="1"/>
  <c r="M36" i="8"/>
  <c r="J36" i="8"/>
  <c r="P35" i="8"/>
  <c r="Q35" i="8" s="1"/>
  <c r="M35" i="8"/>
  <c r="J35" i="8"/>
  <c r="P34" i="8"/>
  <c r="M34" i="8"/>
  <c r="J34" i="8"/>
  <c r="Q34" i="8" s="1"/>
  <c r="P33" i="8"/>
  <c r="Q33" i="8" s="1"/>
  <c r="M33" i="8"/>
  <c r="J33" i="8"/>
  <c r="P32" i="8"/>
  <c r="Q32" i="8" s="1"/>
  <c r="M32" i="8"/>
  <c r="J32" i="8"/>
  <c r="P31" i="8"/>
  <c r="M31" i="8"/>
  <c r="J31" i="8"/>
  <c r="Q31" i="8" s="1"/>
  <c r="P30" i="8"/>
  <c r="Q30" i="8" s="1"/>
  <c r="M30" i="8"/>
  <c r="J30" i="8"/>
  <c r="P29" i="8"/>
  <c r="Q29" i="8" s="1"/>
  <c r="M29" i="8"/>
  <c r="J29" i="8"/>
  <c r="P28" i="8"/>
  <c r="M28" i="8"/>
  <c r="J28" i="8"/>
  <c r="Q28" i="8" s="1"/>
  <c r="P27" i="8"/>
  <c r="Q27" i="8" s="1"/>
  <c r="M27" i="8"/>
  <c r="J27" i="8"/>
  <c r="P26" i="8"/>
  <c r="Q26" i="8" s="1"/>
  <c r="M26" i="8"/>
  <c r="J26" i="8"/>
  <c r="J22" i="8" s="1"/>
  <c r="P25" i="8"/>
  <c r="M25" i="8"/>
  <c r="J25" i="8"/>
  <c r="Q25" i="8" s="1"/>
  <c r="P24" i="8"/>
  <c r="Q24" i="8" s="1"/>
  <c r="Q22" i="8" s="1"/>
  <c r="M24" i="8"/>
  <c r="M22" i="8" s="1"/>
  <c r="J24" i="8"/>
  <c r="P23" i="8"/>
  <c r="O23" i="8"/>
  <c r="N23" i="8"/>
  <c r="M23" i="8"/>
  <c r="L23" i="8"/>
  <c r="K23" i="8"/>
  <c r="J23" i="8"/>
  <c r="I23" i="8"/>
  <c r="H23" i="8"/>
  <c r="G23" i="8"/>
  <c r="F23" i="8"/>
  <c r="E23" i="8"/>
  <c r="O22" i="8"/>
  <c r="N22" i="8"/>
  <c r="L22" i="8"/>
  <c r="K22" i="8"/>
  <c r="I22" i="8"/>
  <c r="H22" i="8"/>
  <c r="G22" i="8"/>
  <c r="F22" i="8"/>
  <c r="E22" i="8"/>
  <c r="P21" i="8"/>
  <c r="Q21" i="8" s="1"/>
  <c r="M21" i="8"/>
  <c r="J21" i="8"/>
  <c r="P20" i="8"/>
  <c r="Q20" i="8" s="1"/>
  <c r="M20" i="8"/>
  <c r="J20" i="8"/>
  <c r="P19" i="8"/>
  <c r="M19" i="8"/>
  <c r="J19" i="8"/>
  <c r="Q19" i="8" s="1"/>
  <c r="P18" i="8"/>
  <c r="Q18" i="8" s="1"/>
  <c r="M18" i="8"/>
  <c r="J18" i="8"/>
  <c r="P17" i="8"/>
  <c r="Q17" i="8" s="1"/>
  <c r="M17" i="8"/>
  <c r="J17" i="8"/>
  <c r="P16" i="8"/>
  <c r="M16" i="8"/>
  <c r="J16" i="8"/>
  <c r="Q16" i="8" s="1"/>
  <c r="P15" i="8"/>
  <c r="Q15" i="8" s="1"/>
  <c r="M15" i="8"/>
  <c r="J15" i="8"/>
  <c r="P14" i="8"/>
  <c r="Q14" i="8" s="1"/>
  <c r="M14" i="8"/>
  <c r="J14" i="8"/>
  <c r="P13" i="8"/>
  <c r="M13" i="8"/>
  <c r="J13" i="8"/>
  <c r="Q13" i="8" s="1"/>
  <c r="P12" i="8"/>
  <c r="Q12" i="8" s="1"/>
  <c r="M12" i="8"/>
  <c r="J12" i="8"/>
  <c r="P11" i="8"/>
  <c r="Q11" i="8" s="1"/>
  <c r="M11" i="8"/>
  <c r="J11" i="8"/>
  <c r="P10" i="8"/>
  <c r="M10" i="8"/>
  <c r="J10" i="8"/>
  <c r="Q10" i="8" s="1"/>
  <c r="O9" i="8"/>
  <c r="P9" i="8" s="1"/>
  <c r="Q9" i="8" s="1"/>
  <c r="N9" i="8"/>
  <c r="L9" i="8"/>
  <c r="M9" i="8" s="1"/>
  <c r="K9" i="8"/>
  <c r="I9" i="8"/>
  <c r="I7" i="8" s="1"/>
  <c r="I5" i="8" s="1"/>
  <c r="H9" i="8"/>
  <c r="G9" i="8"/>
  <c r="G7" i="8" s="1"/>
  <c r="G5" i="8" s="1"/>
  <c r="F9" i="8"/>
  <c r="J9" i="8" s="1"/>
  <c r="E9" i="8"/>
  <c r="P8" i="8"/>
  <c r="O8" i="8"/>
  <c r="N8" i="8"/>
  <c r="N6" i="8" s="1"/>
  <c r="M8" i="8"/>
  <c r="L8" i="8"/>
  <c r="K8" i="8"/>
  <c r="K6" i="8" s="1"/>
  <c r="I8" i="8"/>
  <c r="H8" i="8"/>
  <c r="H6" i="8" s="1"/>
  <c r="H4" i="8" s="1"/>
  <c r="G8" i="8"/>
  <c r="G6" i="8" s="1"/>
  <c r="G4" i="8" s="1"/>
  <c r="F8" i="8"/>
  <c r="E8" i="8"/>
  <c r="E6" i="8" s="1"/>
  <c r="N7" i="8"/>
  <c r="K7" i="8"/>
  <c r="H7" i="8"/>
  <c r="H5" i="8" s="1"/>
  <c r="E7" i="8"/>
  <c r="O6" i="8"/>
  <c r="L6" i="8"/>
  <c r="I6" i="8"/>
  <c r="F6" i="8"/>
  <c r="P322" i="7"/>
  <c r="M322" i="7"/>
  <c r="Q322" i="7" s="1"/>
  <c r="J322" i="7"/>
  <c r="P321" i="7"/>
  <c r="Q321" i="7" s="1"/>
  <c r="M321" i="7"/>
  <c r="J321" i="7"/>
  <c r="P320" i="7"/>
  <c r="M320" i="7"/>
  <c r="J320" i="7"/>
  <c r="Q320" i="7" s="1"/>
  <c r="P319" i="7"/>
  <c r="M319" i="7"/>
  <c r="Q319" i="7" s="1"/>
  <c r="J319" i="7"/>
  <c r="P318" i="7"/>
  <c r="Q318" i="7" s="1"/>
  <c r="M318" i="7"/>
  <c r="J318" i="7"/>
  <c r="P317" i="7"/>
  <c r="M317" i="7"/>
  <c r="J317" i="7"/>
  <c r="Q317" i="7" s="1"/>
  <c r="P316" i="7"/>
  <c r="M316" i="7"/>
  <c r="Q316" i="7" s="1"/>
  <c r="J316" i="7"/>
  <c r="P315" i="7"/>
  <c r="Q315" i="7" s="1"/>
  <c r="M315" i="7"/>
  <c r="J315" i="7"/>
  <c r="P314" i="7"/>
  <c r="M314" i="7"/>
  <c r="J314" i="7"/>
  <c r="Q314" i="7" s="1"/>
  <c r="P313" i="7"/>
  <c r="M313" i="7"/>
  <c r="Q313" i="7" s="1"/>
  <c r="J313" i="7"/>
  <c r="P312" i="7"/>
  <c r="Q312" i="7" s="1"/>
  <c r="M312" i="7"/>
  <c r="J312" i="7"/>
  <c r="P311" i="7"/>
  <c r="M311" i="7"/>
  <c r="J311" i="7"/>
  <c r="Q311" i="7" s="1"/>
  <c r="P310" i="7"/>
  <c r="M310" i="7"/>
  <c r="J310" i="7"/>
  <c r="P309" i="7"/>
  <c r="Q309" i="7" s="1"/>
  <c r="M309" i="7"/>
  <c r="J309" i="7"/>
  <c r="P308" i="7"/>
  <c r="M308" i="7"/>
  <c r="J308" i="7"/>
  <c r="Q308" i="7" s="1"/>
  <c r="P307" i="7"/>
  <c r="M307" i="7"/>
  <c r="J307" i="7"/>
  <c r="P306" i="7"/>
  <c r="Q306" i="7" s="1"/>
  <c r="M306" i="7"/>
  <c r="J306" i="7"/>
  <c r="P305" i="7"/>
  <c r="M305" i="7"/>
  <c r="J305" i="7"/>
  <c r="Q305" i="7" s="1"/>
  <c r="P304" i="7"/>
  <c r="Q304" i="7" s="1"/>
  <c r="M304" i="7"/>
  <c r="J304" i="7"/>
  <c r="P303" i="7"/>
  <c r="M303" i="7"/>
  <c r="J303" i="7"/>
  <c r="Q303" i="7" s="1"/>
  <c r="P302" i="7"/>
  <c r="M302" i="7"/>
  <c r="Q302" i="7" s="1"/>
  <c r="J302" i="7"/>
  <c r="P301" i="7"/>
  <c r="M301" i="7"/>
  <c r="J301" i="7"/>
  <c r="P300" i="7"/>
  <c r="Q300" i="7" s="1"/>
  <c r="M300" i="7"/>
  <c r="J300" i="7"/>
  <c r="P299" i="7"/>
  <c r="M299" i="7"/>
  <c r="J299" i="7"/>
  <c r="Q299" i="7" s="1"/>
  <c r="P298" i="7"/>
  <c r="M298" i="7"/>
  <c r="J298" i="7"/>
  <c r="P297" i="7"/>
  <c r="Q297" i="7" s="1"/>
  <c r="M297" i="7"/>
  <c r="J297" i="7"/>
  <c r="P296" i="7"/>
  <c r="M296" i="7"/>
  <c r="J296" i="7"/>
  <c r="Q296" i="7" s="1"/>
  <c r="P295" i="7"/>
  <c r="Q295" i="7" s="1"/>
  <c r="M295" i="7"/>
  <c r="J295" i="7"/>
  <c r="O294" i="7"/>
  <c r="N294" i="7"/>
  <c r="P294" i="7" s="1"/>
  <c r="Q294" i="7" s="1"/>
  <c r="L294" i="7"/>
  <c r="K294" i="7"/>
  <c r="M294" i="7" s="1"/>
  <c r="I294" i="7"/>
  <c r="H294" i="7"/>
  <c r="G294" i="7"/>
  <c r="F294" i="7"/>
  <c r="E294" i="7"/>
  <c r="J294" i="7" s="1"/>
  <c r="O293" i="7"/>
  <c r="N293" i="7"/>
  <c r="P293" i="7" s="1"/>
  <c r="L293" i="7"/>
  <c r="K293" i="7"/>
  <c r="M293" i="7" s="1"/>
  <c r="I293" i="7"/>
  <c r="H293" i="7"/>
  <c r="G293" i="7"/>
  <c r="F293" i="7"/>
  <c r="E293" i="7"/>
  <c r="P292" i="7"/>
  <c r="M292" i="7"/>
  <c r="J292" i="7"/>
  <c r="P291" i="7"/>
  <c r="Q291" i="7" s="1"/>
  <c r="M291" i="7"/>
  <c r="J291" i="7"/>
  <c r="P290" i="7"/>
  <c r="M290" i="7"/>
  <c r="J290" i="7"/>
  <c r="Q290" i="7" s="1"/>
  <c r="P289" i="7"/>
  <c r="M289" i="7"/>
  <c r="J289" i="7"/>
  <c r="P288" i="7"/>
  <c r="Q288" i="7" s="1"/>
  <c r="M288" i="7"/>
  <c r="J288" i="7"/>
  <c r="P287" i="7"/>
  <c r="M287" i="7"/>
  <c r="J287" i="7"/>
  <c r="Q287" i="7" s="1"/>
  <c r="P286" i="7"/>
  <c r="Q286" i="7" s="1"/>
  <c r="M286" i="7"/>
  <c r="J286" i="7"/>
  <c r="P285" i="7"/>
  <c r="M285" i="7"/>
  <c r="J285" i="7"/>
  <c r="Q285" i="7" s="1"/>
  <c r="P284" i="7"/>
  <c r="M284" i="7"/>
  <c r="Q284" i="7" s="1"/>
  <c r="J284" i="7"/>
  <c r="P283" i="7"/>
  <c r="M283" i="7"/>
  <c r="J283" i="7"/>
  <c r="P282" i="7"/>
  <c r="Q282" i="7" s="1"/>
  <c r="M282" i="7"/>
  <c r="J282" i="7"/>
  <c r="P281" i="7"/>
  <c r="M281" i="7"/>
  <c r="J281" i="7"/>
  <c r="Q281" i="7" s="1"/>
  <c r="P280" i="7"/>
  <c r="M280" i="7"/>
  <c r="J280" i="7"/>
  <c r="P279" i="7"/>
  <c r="Q279" i="7" s="1"/>
  <c r="M279" i="7"/>
  <c r="J279" i="7"/>
  <c r="P278" i="7"/>
  <c r="M278" i="7"/>
  <c r="J278" i="7"/>
  <c r="Q278" i="7" s="1"/>
  <c r="P277" i="7"/>
  <c r="Q277" i="7" s="1"/>
  <c r="M277" i="7"/>
  <c r="J277" i="7"/>
  <c r="P276" i="7"/>
  <c r="M276" i="7"/>
  <c r="J276" i="7"/>
  <c r="Q276" i="7" s="1"/>
  <c r="P275" i="7"/>
  <c r="M275" i="7"/>
  <c r="Q275" i="7" s="1"/>
  <c r="J275" i="7"/>
  <c r="P274" i="7"/>
  <c r="M274" i="7"/>
  <c r="J274" i="7"/>
  <c r="P273" i="7"/>
  <c r="Q273" i="7" s="1"/>
  <c r="M273" i="7"/>
  <c r="J273" i="7"/>
  <c r="O272" i="7"/>
  <c r="O264" i="7" s="1"/>
  <c r="N272" i="7"/>
  <c r="P272" i="7" s="1"/>
  <c r="L272" i="7"/>
  <c r="L264" i="7" s="1"/>
  <c r="K272" i="7"/>
  <c r="I272" i="7"/>
  <c r="I264" i="7" s="1"/>
  <c r="H272" i="7"/>
  <c r="H264" i="7" s="1"/>
  <c r="G272" i="7"/>
  <c r="F272" i="7"/>
  <c r="F264" i="7" s="1"/>
  <c r="E272" i="7"/>
  <c r="J272" i="7" s="1"/>
  <c r="O271" i="7"/>
  <c r="P271" i="7" s="1"/>
  <c r="N271" i="7"/>
  <c r="L271" i="7"/>
  <c r="M271" i="7" s="1"/>
  <c r="K271" i="7"/>
  <c r="I271" i="7"/>
  <c r="I263" i="7" s="1"/>
  <c r="H271" i="7"/>
  <c r="G271" i="7"/>
  <c r="G263" i="7" s="1"/>
  <c r="F271" i="7"/>
  <c r="J271" i="7" s="1"/>
  <c r="E271" i="7"/>
  <c r="P270" i="7"/>
  <c r="Q270" i="7" s="1"/>
  <c r="M270" i="7"/>
  <c r="J270" i="7"/>
  <c r="P269" i="7"/>
  <c r="M269" i="7"/>
  <c r="J269" i="7"/>
  <c r="Q269" i="7" s="1"/>
  <c r="P268" i="7"/>
  <c r="Q268" i="7" s="1"/>
  <c r="M268" i="7"/>
  <c r="J268" i="7"/>
  <c r="P267" i="7"/>
  <c r="M267" i="7"/>
  <c r="J267" i="7"/>
  <c r="Q267" i="7" s="1"/>
  <c r="P266" i="7"/>
  <c r="M266" i="7"/>
  <c r="Q266" i="7" s="1"/>
  <c r="J266" i="7"/>
  <c r="P265" i="7"/>
  <c r="M265" i="7"/>
  <c r="J265" i="7"/>
  <c r="K264" i="7"/>
  <c r="M264" i="7" s="1"/>
  <c r="G264" i="7"/>
  <c r="O263" i="7"/>
  <c r="L263" i="7"/>
  <c r="K263" i="7"/>
  <c r="M263" i="7" s="1"/>
  <c r="H263" i="7"/>
  <c r="F263" i="7"/>
  <c r="E263" i="7"/>
  <c r="P261" i="7"/>
  <c r="J261" i="7"/>
  <c r="P260" i="7"/>
  <c r="M260" i="7"/>
  <c r="J260" i="7"/>
  <c r="P259" i="7"/>
  <c r="Q259" i="7" s="1"/>
  <c r="M259" i="7"/>
  <c r="J259" i="7"/>
  <c r="P258" i="7"/>
  <c r="M258" i="7"/>
  <c r="J258" i="7"/>
  <c r="Q258" i="7" s="1"/>
  <c r="P257" i="7"/>
  <c r="Q257" i="7" s="1"/>
  <c r="M257" i="7"/>
  <c r="J257" i="7"/>
  <c r="P256" i="7"/>
  <c r="M256" i="7"/>
  <c r="J256" i="7"/>
  <c r="Q256" i="7" s="1"/>
  <c r="P255" i="7"/>
  <c r="M255" i="7"/>
  <c r="Q255" i="7" s="1"/>
  <c r="J255" i="7"/>
  <c r="P254" i="7"/>
  <c r="M254" i="7"/>
  <c r="J254" i="7"/>
  <c r="P253" i="7"/>
  <c r="Q253" i="7" s="1"/>
  <c r="M253" i="7"/>
  <c r="J253" i="7"/>
  <c r="P252" i="7"/>
  <c r="M252" i="7"/>
  <c r="J252" i="7"/>
  <c r="Q252" i="7" s="1"/>
  <c r="P251" i="7"/>
  <c r="M251" i="7"/>
  <c r="J251" i="7"/>
  <c r="P250" i="7"/>
  <c r="Q250" i="7" s="1"/>
  <c r="M250" i="7"/>
  <c r="J250" i="7"/>
  <c r="P249" i="7"/>
  <c r="M249" i="7"/>
  <c r="J249" i="7"/>
  <c r="Q249" i="7" s="1"/>
  <c r="P248" i="7"/>
  <c r="Q248" i="7" s="1"/>
  <c r="M248" i="7"/>
  <c r="J248" i="7"/>
  <c r="P247" i="7"/>
  <c r="M247" i="7"/>
  <c r="J247" i="7"/>
  <c r="Q247" i="7" s="1"/>
  <c r="P246" i="7"/>
  <c r="M246" i="7"/>
  <c r="Q246" i="7" s="1"/>
  <c r="J246" i="7"/>
  <c r="P245" i="7"/>
  <c r="M245" i="7"/>
  <c r="P244" i="7"/>
  <c r="M244" i="7"/>
  <c r="J244" i="7"/>
  <c r="P243" i="7"/>
  <c r="Q243" i="7" s="1"/>
  <c r="O243" i="7"/>
  <c r="N243" i="7"/>
  <c r="M243" i="7"/>
  <c r="L243" i="7"/>
  <c r="K243" i="7"/>
  <c r="I243" i="7"/>
  <c r="H243" i="7"/>
  <c r="G243" i="7"/>
  <c r="J243" i="7" s="1"/>
  <c r="F243" i="7"/>
  <c r="E243" i="7"/>
  <c r="O242" i="7"/>
  <c r="N242" i="7"/>
  <c r="L242" i="7"/>
  <c r="K242" i="7"/>
  <c r="M242" i="7" s="1"/>
  <c r="I242" i="7"/>
  <c r="H242" i="7"/>
  <c r="G242" i="7"/>
  <c r="F242" i="7"/>
  <c r="E242" i="7"/>
  <c r="J242" i="7" s="1"/>
  <c r="P240" i="7"/>
  <c r="Q240" i="7" s="1"/>
  <c r="M240" i="7"/>
  <c r="J240" i="7"/>
  <c r="P239" i="7"/>
  <c r="M239" i="7"/>
  <c r="J239" i="7"/>
  <c r="Q239" i="7" s="1"/>
  <c r="P238" i="7"/>
  <c r="M238" i="7"/>
  <c r="Q238" i="7" s="1"/>
  <c r="J238" i="7"/>
  <c r="P237" i="7"/>
  <c r="M237" i="7"/>
  <c r="J237" i="7"/>
  <c r="P236" i="7"/>
  <c r="Q236" i="7" s="1"/>
  <c r="M236" i="7"/>
  <c r="J236" i="7"/>
  <c r="P235" i="7"/>
  <c r="M235" i="7"/>
  <c r="J235" i="7"/>
  <c r="Q235" i="7" s="1"/>
  <c r="P234" i="7"/>
  <c r="M234" i="7"/>
  <c r="J234" i="7"/>
  <c r="P233" i="7"/>
  <c r="Q233" i="7" s="1"/>
  <c r="M233" i="7"/>
  <c r="J233" i="7"/>
  <c r="P232" i="7"/>
  <c r="M232" i="7"/>
  <c r="J232" i="7"/>
  <c r="Q232" i="7" s="1"/>
  <c r="P231" i="7"/>
  <c r="Q231" i="7" s="1"/>
  <c r="M231" i="7"/>
  <c r="J231" i="7"/>
  <c r="P230" i="7"/>
  <c r="M230" i="7"/>
  <c r="J230" i="7"/>
  <c r="Q230" i="7" s="1"/>
  <c r="P229" i="7"/>
  <c r="M229" i="7"/>
  <c r="Q229" i="7" s="1"/>
  <c r="J229" i="7"/>
  <c r="P228" i="7"/>
  <c r="M228" i="7"/>
  <c r="J228" i="7"/>
  <c r="P227" i="7"/>
  <c r="Q227" i="7" s="1"/>
  <c r="M227" i="7"/>
  <c r="J227" i="7"/>
  <c r="P226" i="7"/>
  <c r="M226" i="7"/>
  <c r="J226" i="7"/>
  <c r="Q226" i="7" s="1"/>
  <c r="P225" i="7"/>
  <c r="M225" i="7"/>
  <c r="J225" i="7"/>
  <c r="P224" i="7"/>
  <c r="Q224" i="7" s="1"/>
  <c r="M224" i="7"/>
  <c r="J224" i="7"/>
  <c r="P223" i="7"/>
  <c r="M223" i="7"/>
  <c r="J223" i="7"/>
  <c r="Q223" i="7" s="1"/>
  <c r="P222" i="7"/>
  <c r="Q222" i="7" s="1"/>
  <c r="M222" i="7"/>
  <c r="J222" i="7"/>
  <c r="P221" i="7"/>
  <c r="M221" i="7"/>
  <c r="J221" i="7"/>
  <c r="Q221" i="7" s="1"/>
  <c r="O220" i="7"/>
  <c r="N220" i="7"/>
  <c r="P220" i="7" s="1"/>
  <c r="L220" i="7"/>
  <c r="K220" i="7"/>
  <c r="M220" i="7" s="1"/>
  <c r="I220" i="7"/>
  <c r="H220" i="7"/>
  <c r="G220" i="7"/>
  <c r="F220" i="7"/>
  <c r="E220" i="7"/>
  <c r="O219" i="7"/>
  <c r="P219" i="7" s="1"/>
  <c r="N219" i="7"/>
  <c r="L219" i="7"/>
  <c r="M219" i="7" s="1"/>
  <c r="K219" i="7"/>
  <c r="I219" i="7"/>
  <c r="H219" i="7"/>
  <c r="G219" i="7"/>
  <c r="F219" i="7"/>
  <c r="J219" i="7" s="1"/>
  <c r="E219" i="7"/>
  <c r="P217" i="7"/>
  <c r="Q217" i="7" s="1"/>
  <c r="M217" i="7"/>
  <c r="J217" i="7"/>
  <c r="P216" i="7"/>
  <c r="M216" i="7"/>
  <c r="J216" i="7"/>
  <c r="Q216" i="7" s="1"/>
  <c r="P215" i="7"/>
  <c r="M215" i="7"/>
  <c r="J215" i="7"/>
  <c r="P214" i="7"/>
  <c r="Q214" i="7" s="1"/>
  <c r="M214" i="7"/>
  <c r="J214" i="7"/>
  <c r="P213" i="7"/>
  <c r="M213" i="7"/>
  <c r="J213" i="7"/>
  <c r="Q213" i="7" s="1"/>
  <c r="P212" i="7"/>
  <c r="Q212" i="7" s="1"/>
  <c r="M212" i="7"/>
  <c r="J212" i="7"/>
  <c r="P211" i="7"/>
  <c r="M211" i="7"/>
  <c r="J211" i="7"/>
  <c r="Q211" i="7" s="1"/>
  <c r="P210" i="7"/>
  <c r="M210" i="7"/>
  <c r="Q210" i="7" s="1"/>
  <c r="J210" i="7"/>
  <c r="P209" i="7"/>
  <c r="M209" i="7"/>
  <c r="J209" i="7"/>
  <c r="P208" i="7"/>
  <c r="Q208" i="7" s="1"/>
  <c r="M208" i="7"/>
  <c r="J208" i="7"/>
  <c r="O207" i="7"/>
  <c r="N207" i="7"/>
  <c r="P207" i="7" s="1"/>
  <c r="L207" i="7"/>
  <c r="K207" i="7"/>
  <c r="I207" i="7"/>
  <c r="H207" i="7"/>
  <c r="G207" i="7"/>
  <c r="F207" i="7"/>
  <c r="E207" i="7"/>
  <c r="J207" i="7" s="1"/>
  <c r="O206" i="7"/>
  <c r="P206" i="7" s="1"/>
  <c r="N206" i="7"/>
  <c r="L206" i="7"/>
  <c r="M206" i="7" s="1"/>
  <c r="K206" i="7"/>
  <c r="I206" i="7"/>
  <c r="H206" i="7"/>
  <c r="G206" i="7"/>
  <c r="F206" i="7"/>
  <c r="J206" i="7" s="1"/>
  <c r="E206" i="7"/>
  <c r="P205" i="7"/>
  <c r="Q205" i="7" s="1"/>
  <c r="M205" i="7"/>
  <c r="J205" i="7"/>
  <c r="P204" i="7"/>
  <c r="M204" i="7"/>
  <c r="J204" i="7"/>
  <c r="Q204" i="7" s="1"/>
  <c r="P203" i="7"/>
  <c r="Q203" i="7" s="1"/>
  <c r="M203" i="7"/>
  <c r="J203" i="7"/>
  <c r="P202" i="7"/>
  <c r="M202" i="7"/>
  <c r="J202" i="7"/>
  <c r="Q202" i="7" s="1"/>
  <c r="P201" i="7"/>
  <c r="M201" i="7"/>
  <c r="Q201" i="7" s="1"/>
  <c r="J201" i="7"/>
  <c r="P200" i="7"/>
  <c r="M200" i="7"/>
  <c r="J200" i="7"/>
  <c r="P199" i="7"/>
  <c r="Q199" i="7" s="1"/>
  <c r="M199" i="7"/>
  <c r="J199" i="7"/>
  <c r="P198" i="7"/>
  <c r="M198" i="7"/>
  <c r="J198" i="7"/>
  <c r="Q198" i="7" s="1"/>
  <c r="P197" i="7"/>
  <c r="M197" i="7"/>
  <c r="J197" i="7"/>
  <c r="P196" i="7"/>
  <c r="Q196" i="7" s="1"/>
  <c r="M196" i="7"/>
  <c r="J196" i="7"/>
  <c r="P195" i="7"/>
  <c r="M195" i="7"/>
  <c r="J195" i="7"/>
  <c r="Q195" i="7" s="1"/>
  <c r="P194" i="7"/>
  <c r="Q194" i="7" s="1"/>
  <c r="M194" i="7"/>
  <c r="J194" i="7"/>
  <c r="P193" i="7"/>
  <c r="M193" i="7"/>
  <c r="J193" i="7"/>
  <c r="Q193" i="7" s="1"/>
  <c r="P192" i="7"/>
  <c r="M192" i="7"/>
  <c r="Q192" i="7" s="1"/>
  <c r="J192" i="7"/>
  <c r="P191" i="7"/>
  <c r="M191" i="7"/>
  <c r="J191" i="7"/>
  <c r="P190" i="7"/>
  <c r="Q190" i="7" s="1"/>
  <c r="M190" i="7"/>
  <c r="J190" i="7"/>
  <c r="O189" i="7"/>
  <c r="O181" i="7" s="1"/>
  <c r="N189" i="7"/>
  <c r="P189" i="7" s="1"/>
  <c r="L189" i="7"/>
  <c r="L181" i="7" s="1"/>
  <c r="K189" i="7"/>
  <c r="I189" i="7"/>
  <c r="I181" i="7" s="1"/>
  <c r="H189" i="7"/>
  <c r="H181" i="7" s="1"/>
  <c r="G189" i="7"/>
  <c r="F189" i="7"/>
  <c r="F181" i="7" s="1"/>
  <c r="E189" i="7"/>
  <c r="J189" i="7" s="1"/>
  <c r="O188" i="7"/>
  <c r="P188" i="7" s="1"/>
  <c r="N188" i="7"/>
  <c r="L188" i="7"/>
  <c r="M188" i="7" s="1"/>
  <c r="K188" i="7"/>
  <c r="I188" i="7"/>
  <c r="I180" i="7" s="1"/>
  <c r="H188" i="7"/>
  <c r="G188" i="7"/>
  <c r="G180" i="7" s="1"/>
  <c r="F188" i="7"/>
  <c r="J188" i="7" s="1"/>
  <c r="E188" i="7"/>
  <c r="P187" i="7"/>
  <c r="Q187" i="7" s="1"/>
  <c r="M187" i="7"/>
  <c r="J187" i="7"/>
  <c r="P186" i="7"/>
  <c r="M186" i="7"/>
  <c r="J186" i="7"/>
  <c r="Q186" i="7" s="1"/>
  <c r="P185" i="7"/>
  <c r="Q185" i="7" s="1"/>
  <c r="M185" i="7"/>
  <c r="J185" i="7"/>
  <c r="P184" i="7"/>
  <c r="M184" i="7"/>
  <c r="J184" i="7"/>
  <c r="Q184" i="7" s="1"/>
  <c r="P183" i="7"/>
  <c r="M183" i="7"/>
  <c r="Q183" i="7" s="1"/>
  <c r="J183" i="7"/>
  <c r="P182" i="7"/>
  <c r="M182" i="7"/>
  <c r="J182" i="7"/>
  <c r="K181" i="7"/>
  <c r="M181" i="7" s="1"/>
  <c r="G181" i="7"/>
  <c r="O180" i="7"/>
  <c r="N180" i="7"/>
  <c r="L180" i="7"/>
  <c r="K180" i="7"/>
  <c r="M180" i="7" s="1"/>
  <c r="H180" i="7"/>
  <c r="F180" i="7"/>
  <c r="E180" i="7"/>
  <c r="P178" i="7"/>
  <c r="M178" i="7"/>
  <c r="J178" i="7"/>
  <c r="P177" i="7"/>
  <c r="Q177" i="7" s="1"/>
  <c r="M177" i="7"/>
  <c r="J177" i="7"/>
  <c r="P176" i="7"/>
  <c r="M176" i="7"/>
  <c r="J176" i="7"/>
  <c r="Q176" i="7" s="1"/>
  <c r="P175" i="7"/>
  <c r="M175" i="7"/>
  <c r="J175" i="7"/>
  <c r="P174" i="7"/>
  <c r="Q174" i="7" s="1"/>
  <c r="M174" i="7"/>
  <c r="J174" i="7"/>
  <c r="P173" i="7"/>
  <c r="M173" i="7"/>
  <c r="J173" i="7"/>
  <c r="Q173" i="7" s="1"/>
  <c r="P172" i="7"/>
  <c r="Q172" i="7" s="1"/>
  <c r="M172" i="7"/>
  <c r="J172" i="7"/>
  <c r="P171" i="7"/>
  <c r="M171" i="7"/>
  <c r="J171" i="7"/>
  <c r="Q171" i="7" s="1"/>
  <c r="P170" i="7"/>
  <c r="M170" i="7"/>
  <c r="J170" i="7"/>
  <c r="P169" i="7"/>
  <c r="Q169" i="7" s="1"/>
  <c r="M169" i="7"/>
  <c r="J169" i="7"/>
  <c r="P166" i="7"/>
  <c r="M166" i="7"/>
  <c r="J166" i="7"/>
  <c r="Q166" i="7" s="1"/>
  <c r="P165" i="7"/>
  <c r="Q165" i="7" s="1"/>
  <c r="M165" i="7"/>
  <c r="J165" i="7"/>
  <c r="P164" i="7"/>
  <c r="Q164" i="7" s="1"/>
  <c r="M164" i="7"/>
  <c r="J164" i="7"/>
  <c r="P163" i="7"/>
  <c r="M163" i="7"/>
  <c r="J163" i="7"/>
  <c r="Q163" i="7" s="1"/>
  <c r="P162" i="7"/>
  <c r="M162" i="7"/>
  <c r="J162" i="7"/>
  <c r="P161" i="7"/>
  <c r="Q161" i="7" s="1"/>
  <c r="M161" i="7"/>
  <c r="J161" i="7"/>
  <c r="P160" i="7"/>
  <c r="M160" i="7"/>
  <c r="J160" i="7"/>
  <c r="Q160" i="7" s="1"/>
  <c r="P159" i="7"/>
  <c r="M159" i="7"/>
  <c r="J159" i="7"/>
  <c r="P158" i="7"/>
  <c r="O158" i="7"/>
  <c r="N158" i="7"/>
  <c r="M158" i="7"/>
  <c r="L158" i="7"/>
  <c r="K158" i="7"/>
  <c r="I158" i="7"/>
  <c r="H158" i="7"/>
  <c r="G158" i="7"/>
  <c r="J158" i="7" s="1"/>
  <c r="F158" i="7"/>
  <c r="E158" i="7"/>
  <c r="O157" i="7"/>
  <c r="N157" i="7"/>
  <c r="P157" i="7" s="1"/>
  <c r="L157" i="7"/>
  <c r="K157" i="7"/>
  <c r="M157" i="7" s="1"/>
  <c r="Q157" i="7" s="1"/>
  <c r="I157" i="7"/>
  <c r="H157" i="7"/>
  <c r="G157" i="7"/>
  <c r="F157" i="7"/>
  <c r="E157" i="7"/>
  <c r="J157" i="7" s="1"/>
  <c r="P155" i="7"/>
  <c r="Q155" i="7" s="1"/>
  <c r="M155" i="7"/>
  <c r="J155" i="7"/>
  <c r="P154" i="7"/>
  <c r="Q154" i="7" s="1"/>
  <c r="M154" i="7"/>
  <c r="J154" i="7"/>
  <c r="P153" i="7"/>
  <c r="M153" i="7"/>
  <c r="J153" i="7"/>
  <c r="Q153" i="7" s="1"/>
  <c r="P152" i="7"/>
  <c r="M152" i="7"/>
  <c r="J152" i="7"/>
  <c r="P151" i="7"/>
  <c r="Q151" i="7" s="1"/>
  <c r="M151" i="7"/>
  <c r="J151" i="7"/>
  <c r="P150" i="7"/>
  <c r="M150" i="7"/>
  <c r="J150" i="7"/>
  <c r="Q150" i="7" s="1"/>
  <c r="P149" i="7"/>
  <c r="M149" i="7"/>
  <c r="J149" i="7"/>
  <c r="P148" i="7"/>
  <c r="Q148" i="7" s="1"/>
  <c r="M148" i="7"/>
  <c r="J148" i="7"/>
  <c r="O147" i="7"/>
  <c r="N147" i="7"/>
  <c r="P147" i="7" s="1"/>
  <c r="L147" i="7"/>
  <c r="K147" i="7"/>
  <c r="M147" i="7" s="1"/>
  <c r="Q147" i="7" s="1"/>
  <c r="I147" i="7"/>
  <c r="H147" i="7"/>
  <c r="G147" i="7"/>
  <c r="F147" i="7"/>
  <c r="E147" i="7"/>
  <c r="J147" i="7" s="1"/>
  <c r="O146" i="7"/>
  <c r="P146" i="7" s="1"/>
  <c r="Q146" i="7" s="1"/>
  <c r="N146" i="7"/>
  <c r="L146" i="7"/>
  <c r="M146" i="7" s="1"/>
  <c r="K146" i="7"/>
  <c r="I146" i="7"/>
  <c r="H146" i="7"/>
  <c r="G146" i="7"/>
  <c r="F146" i="7"/>
  <c r="J146" i="7" s="1"/>
  <c r="E146" i="7"/>
  <c r="P144" i="7"/>
  <c r="Q144" i="7" s="1"/>
  <c r="M144" i="7"/>
  <c r="J144" i="7"/>
  <c r="P143" i="7"/>
  <c r="M143" i="7"/>
  <c r="J143" i="7"/>
  <c r="Q143" i="7" s="1"/>
  <c r="P142" i="7"/>
  <c r="M142" i="7"/>
  <c r="J142" i="7"/>
  <c r="P141" i="7"/>
  <c r="M141" i="7"/>
  <c r="J141" i="7"/>
  <c r="P140" i="7"/>
  <c r="M140" i="7"/>
  <c r="J140" i="7"/>
  <c r="Q140" i="7" s="1"/>
  <c r="P139" i="7"/>
  <c r="M139" i="7"/>
  <c r="J139" i="7"/>
  <c r="P138" i="7"/>
  <c r="Q138" i="7" s="1"/>
  <c r="M138" i="7"/>
  <c r="J138" i="7"/>
  <c r="P137" i="7"/>
  <c r="M137" i="7"/>
  <c r="J137" i="7"/>
  <c r="Q137" i="7" s="1"/>
  <c r="P136" i="7"/>
  <c r="Q136" i="7" s="1"/>
  <c r="M136" i="7"/>
  <c r="J136" i="7"/>
  <c r="P135" i="7"/>
  <c r="Q135" i="7" s="1"/>
  <c r="M135" i="7"/>
  <c r="J135" i="7"/>
  <c r="O134" i="7"/>
  <c r="N134" i="7"/>
  <c r="P134" i="7" s="1"/>
  <c r="L134" i="7"/>
  <c r="K134" i="7"/>
  <c r="I134" i="7"/>
  <c r="H134" i="7"/>
  <c r="G134" i="7"/>
  <c r="F134" i="7"/>
  <c r="E134" i="7"/>
  <c r="J134" i="7" s="1"/>
  <c r="O133" i="7"/>
  <c r="N133" i="7"/>
  <c r="L133" i="7"/>
  <c r="M133" i="7" s="1"/>
  <c r="K133" i="7"/>
  <c r="I133" i="7"/>
  <c r="H133" i="7"/>
  <c r="G133" i="7"/>
  <c r="F133" i="7"/>
  <c r="E133" i="7"/>
  <c r="P131" i="7"/>
  <c r="Q131" i="7" s="1"/>
  <c r="M131" i="7"/>
  <c r="J131" i="7"/>
  <c r="P130" i="7"/>
  <c r="M130" i="7"/>
  <c r="J130" i="7"/>
  <c r="Q130" i="7" s="1"/>
  <c r="P129" i="7"/>
  <c r="M129" i="7"/>
  <c r="J129" i="7"/>
  <c r="P128" i="7"/>
  <c r="Q128" i="7" s="1"/>
  <c r="M128" i="7"/>
  <c r="J128" i="7"/>
  <c r="P127" i="7"/>
  <c r="M127" i="7"/>
  <c r="J127" i="7"/>
  <c r="Q127" i="7" s="1"/>
  <c r="P126" i="7"/>
  <c r="Q126" i="7" s="1"/>
  <c r="M126" i="7"/>
  <c r="J126" i="7"/>
  <c r="P125" i="7"/>
  <c r="Q125" i="7" s="1"/>
  <c r="M125" i="7"/>
  <c r="J125" i="7"/>
  <c r="P124" i="7"/>
  <c r="M124" i="7"/>
  <c r="J124" i="7"/>
  <c r="Q124" i="7" s="1"/>
  <c r="P123" i="7"/>
  <c r="M123" i="7"/>
  <c r="J123" i="7"/>
  <c r="P122" i="7"/>
  <c r="Q122" i="7" s="1"/>
  <c r="M122" i="7"/>
  <c r="J122" i="7"/>
  <c r="P121" i="7"/>
  <c r="M121" i="7"/>
  <c r="J121" i="7"/>
  <c r="Q121" i="7" s="1"/>
  <c r="P120" i="7"/>
  <c r="M120" i="7"/>
  <c r="J120" i="7"/>
  <c r="P119" i="7"/>
  <c r="Q119" i="7" s="1"/>
  <c r="M119" i="7"/>
  <c r="J119" i="7"/>
  <c r="P118" i="7"/>
  <c r="M118" i="7"/>
  <c r="J118" i="7"/>
  <c r="Q118" i="7" s="1"/>
  <c r="O117" i="7"/>
  <c r="P117" i="7" s="1"/>
  <c r="Q117" i="7" s="1"/>
  <c r="N117" i="7"/>
  <c r="L117" i="7"/>
  <c r="M117" i="7" s="1"/>
  <c r="K117" i="7"/>
  <c r="I117" i="7"/>
  <c r="H117" i="7"/>
  <c r="G117" i="7"/>
  <c r="F117" i="7"/>
  <c r="J117" i="7" s="1"/>
  <c r="E117" i="7"/>
  <c r="P116" i="7"/>
  <c r="O116" i="7"/>
  <c r="N116" i="7"/>
  <c r="M116" i="7"/>
  <c r="L116" i="7"/>
  <c r="K116" i="7"/>
  <c r="I116" i="7"/>
  <c r="H116" i="7"/>
  <c r="G116" i="7"/>
  <c r="J116" i="7" s="1"/>
  <c r="F116" i="7"/>
  <c r="E116" i="7"/>
  <c r="P114" i="7"/>
  <c r="M114" i="7"/>
  <c r="J114" i="7"/>
  <c r="Q114" i="7" s="1"/>
  <c r="P113" i="7"/>
  <c r="M113" i="7"/>
  <c r="J113" i="7"/>
  <c r="P112" i="7"/>
  <c r="Q112" i="7" s="1"/>
  <c r="M112" i="7"/>
  <c r="J112" i="7"/>
  <c r="P111" i="7"/>
  <c r="M111" i="7"/>
  <c r="J111" i="7"/>
  <c r="Q111" i="7" s="1"/>
  <c r="O110" i="7"/>
  <c r="P110" i="7" s="1"/>
  <c r="N110" i="7"/>
  <c r="L110" i="7"/>
  <c r="M110" i="7" s="1"/>
  <c r="K110" i="7"/>
  <c r="I110" i="7"/>
  <c r="H110" i="7"/>
  <c r="G110" i="7"/>
  <c r="F110" i="7"/>
  <c r="J110" i="7" s="1"/>
  <c r="E110" i="7"/>
  <c r="P109" i="7"/>
  <c r="Q109" i="7" s="1"/>
  <c r="O109" i="7"/>
  <c r="N109" i="7"/>
  <c r="M109" i="7"/>
  <c r="L109" i="7"/>
  <c r="K109" i="7"/>
  <c r="I109" i="7"/>
  <c r="H109" i="7"/>
  <c r="G109" i="7"/>
  <c r="J109" i="7" s="1"/>
  <c r="F109" i="7"/>
  <c r="E109" i="7"/>
  <c r="P107" i="7"/>
  <c r="M107" i="7"/>
  <c r="J107" i="7"/>
  <c r="Q107" i="7" s="1"/>
  <c r="P106" i="7"/>
  <c r="Q106" i="7" s="1"/>
  <c r="M106" i="7"/>
  <c r="J106" i="7"/>
  <c r="P105" i="7"/>
  <c r="M105" i="7"/>
  <c r="J105" i="7"/>
  <c r="Q105" i="7" s="1"/>
  <c r="P104" i="7"/>
  <c r="M104" i="7"/>
  <c r="Q104" i="7" s="1"/>
  <c r="J104" i="7"/>
  <c r="P103" i="7"/>
  <c r="M103" i="7"/>
  <c r="J103" i="7"/>
  <c r="P102" i="7"/>
  <c r="Q102" i="7" s="1"/>
  <c r="M102" i="7"/>
  <c r="J102" i="7"/>
  <c r="P101" i="7"/>
  <c r="M101" i="7"/>
  <c r="J101" i="7"/>
  <c r="Q101" i="7" s="1"/>
  <c r="P100" i="7"/>
  <c r="M100" i="7"/>
  <c r="J100" i="7"/>
  <c r="P99" i="7"/>
  <c r="Q99" i="7" s="1"/>
  <c r="M99" i="7"/>
  <c r="J99" i="7"/>
  <c r="P98" i="7"/>
  <c r="M98" i="7"/>
  <c r="J98" i="7"/>
  <c r="Q98" i="7" s="1"/>
  <c r="P97" i="7"/>
  <c r="O97" i="7"/>
  <c r="N97" i="7"/>
  <c r="M97" i="7"/>
  <c r="L97" i="7"/>
  <c r="K97" i="7"/>
  <c r="I97" i="7"/>
  <c r="H97" i="7"/>
  <c r="G97" i="7"/>
  <c r="J97" i="7" s="1"/>
  <c r="F97" i="7"/>
  <c r="E97" i="7"/>
  <c r="O96" i="7"/>
  <c r="N96" i="7"/>
  <c r="P96" i="7" s="1"/>
  <c r="L96" i="7"/>
  <c r="K96" i="7"/>
  <c r="M96" i="7" s="1"/>
  <c r="I96" i="7"/>
  <c r="H96" i="7"/>
  <c r="G96" i="7"/>
  <c r="F96" i="7"/>
  <c r="E96" i="7"/>
  <c r="J96" i="7" s="1"/>
  <c r="P94" i="7"/>
  <c r="M94" i="7"/>
  <c r="Q94" i="7" s="1"/>
  <c r="J94" i="7"/>
  <c r="P93" i="7"/>
  <c r="M93" i="7"/>
  <c r="J93" i="7"/>
  <c r="P92" i="7"/>
  <c r="Q92" i="7" s="1"/>
  <c r="M92" i="7"/>
  <c r="J92" i="7"/>
  <c r="P91" i="7"/>
  <c r="M91" i="7"/>
  <c r="J91" i="7"/>
  <c r="Q91" i="7" s="1"/>
  <c r="R90" i="7"/>
  <c r="N90" i="7"/>
  <c r="Q90" i="7" s="1"/>
  <c r="K90" i="7"/>
  <c r="R89" i="7"/>
  <c r="Q89" i="7"/>
  <c r="K89" i="7"/>
  <c r="N89" i="7" s="1"/>
  <c r="P88" i="7"/>
  <c r="M88" i="7"/>
  <c r="J88" i="7"/>
  <c r="Q88" i="7" s="1"/>
  <c r="P87" i="7"/>
  <c r="Q87" i="7" s="1"/>
  <c r="M87" i="7"/>
  <c r="J87" i="7"/>
  <c r="O86" i="7"/>
  <c r="N86" i="7"/>
  <c r="P86" i="7" s="1"/>
  <c r="L86" i="7"/>
  <c r="K86" i="7"/>
  <c r="M86" i="7" s="1"/>
  <c r="I86" i="7"/>
  <c r="H86" i="7"/>
  <c r="G86" i="7"/>
  <c r="F86" i="7"/>
  <c r="E86" i="7"/>
  <c r="J86" i="7" s="1"/>
  <c r="O85" i="7"/>
  <c r="N85" i="7"/>
  <c r="P85" i="7" s="1"/>
  <c r="L85" i="7"/>
  <c r="K85" i="7"/>
  <c r="M85" i="7" s="1"/>
  <c r="I85" i="7"/>
  <c r="H85" i="7"/>
  <c r="G85" i="7"/>
  <c r="F85" i="7"/>
  <c r="E85" i="7"/>
  <c r="P83" i="7"/>
  <c r="M83" i="7"/>
  <c r="J83" i="7"/>
  <c r="P82" i="7"/>
  <c r="Q82" i="7" s="1"/>
  <c r="M82" i="7"/>
  <c r="J82" i="7"/>
  <c r="P81" i="7"/>
  <c r="M81" i="7"/>
  <c r="J81" i="7"/>
  <c r="Q81" i="7" s="1"/>
  <c r="P80" i="7"/>
  <c r="M80" i="7"/>
  <c r="J80" i="7"/>
  <c r="P79" i="7"/>
  <c r="Q79" i="7" s="1"/>
  <c r="M79" i="7"/>
  <c r="J79" i="7"/>
  <c r="P78" i="7"/>
  <c r="M78" i="7"/>
  <c r="J78" i="7"/>
  <c r="Q78" i="7" s="1"/>
  <c r="P77" i="7"/>
  <c r="Q77" i="7" s="1"/>
  <c r="M77" i="7"/>
  <c r="J77" i="7"/>
  <c r="P76" i="7"/>
  <c r="M76" i="7"/>
  <c r="J76" i="7"/>
  <c r="Q76" i="7" s="1"/>
  <c r="P75" i="7"/>
  <c r="M75" i="7"/>
  <c r="Q75" i="7" s="1"/>
  <c r="J75" i="7"/>
  <c r="P74" i="7"/>
  <c r="M74" i="7"/>
  <c r="J74" i="7"/>
  <c r="P73" i="7"/>
  <c r="Q73" i="7" s="1"/>
  <c r="M73" i="7"/>
  <c r="J73" i="7"/>
  <c r="P72" i="7"/>
  <c r="M72" i="7"/>
  <c r="J72" i="7"/>
  <c r="Q72" i="7" s="1"/>
  <c r="P71" i="7"/>
  <c r="M71" i="7"/>
  <c r="J71" i="7"/>
  <c r="P70" i="7"/>
  <c r="Q70" i="7" s="1"/>
  <c r="M70" i="7"/>
  <c r="J70" i="7"/>
  <c r="P69" i="7"/>
  <c r="M69" i="7"/>
  <c r="J69" i="7"/>
  <c r="Q69" i="7" s="1"/>
  <c r="P68" i="7"/>
  <c r="Q68" i="7" s="1"/>
  <c r="M68" i="7"/>
  <c r="J68" i="7"/>
  <c r="P67" i="7"/>
  <c r="M67" i="7"/>
  <c r="J67" i="7"/>
  <c r="Q67" i="7" s="1"/>
  <c r="P66" i="7"/>
  <c r="M66" i="7"/>
  <c r="Q66" i="7" s="1"/>
  <c r="J66" i="7"/>
  <c r="P65" i="7"/>
  <c r="M65" i="7"/>
  <c r="J65" i="7"/>
  <c r="P64" i="7"/>
  <c r="Q64" i="7" s="1"/>
  <c r="M64" i="7"/>
  <c r="J64" i="7"/>
  <c r="P63" i="7"/>
  <c r="M63" i="7"/>
  <c r="J63" i="7"/>
  <c r="Q63" i="7" s="1"/>
  <c r="P62" i="7"/>
  <c r="M62" i="7"/>
  <c r="J62" i="7"/>
  <c r="P61" i="7"/>
  <c r="Q61" i="7" s="1"/>
  <c r="M61" i="7"/>
  <c r="J61" i="7"/>
  <c r="P60" i="7"/>
  <c r="M60" i="7"/>
  <c r="J60" i="7"/>
  <c r="Q60" i="7" s="1"/>
  <c r="P59" i="7"/>
  <c r="O59" i="7"/>
  <c r="N59" i="7"/>
  <c r="M59" i="7"/>
  <c r="L59" i="7"/>
  <c r="K59" i="7"/>
  <c r="I59" i="7"/>
  <c r="H59" i="7"/>
  <c r="G59" i="7"/>
  <c r="J59" i="7" s="1"/>
  <c r="F59" i="7"/>
  <c r="E59" i="7"/>
  <c r="O58" i="7"/>
  <c r="N58" i="7"/>
  <c r="P58" i="7" s="1"/>
  <c r="L58" i="7"/>
  <c r="K58" i="7"/>
  <c r="M58" i="7" s="1"/>
  <c r="I58" i="7"/>
  <c r="H58" i="7"/>
  <c r="G58" i="7"/>
  <c r="F58" i="7"/>
  <c r="E58" i="7"/>
  <c r="J58" i="7" s="1"/>
  <c r="P56" i="7"/>
  <c r="M56" i="7"/>
  <c r="Q56" i="7" s="1"/>
  <c r="J56" i="7"/>
  <c r="P55" i="7"/>
  <c r="M55" i="7"/>
  <c r="J55" i="7"/>
  <c r="P54" i="7"/>
  <c r="Q54" i="7" s="1"/>
  <c r="M54" i="7"/>
  <c r="J54" i="7"/>
  <c r="P53" i="7"/>
  <c r="M53" i="7"/>
  <c r="J53" i="7"/>
  <c r="Q53" i="7" s="1"/>
  <c r="P52" i="7"/>
  <c r="M52" i="7"/>
  <c r="J52" i="7"/>
  <c r="P51" i="7"/>
  <c r="Q51" i="7" s="1"/>
  <c r="M51" i="7"/>
  <c r="J51" i="7"/>
  <c r="P50" i="7"/>
  <c r="M50" i="7"/>
  <c r="Q50" i="7" s="1"/>
  <c r="J50" i="7"/>
  <c r="P49" i="7"/>
  <c r="Q49" i="7" s="1"/>
  <c r="M49" i="7"/>
  <c r="J49" i="7"/>
  <c r="P48" i="7"/>
  <c r="M48" i="7"/>
  <c r="J48" i="7"/>
  <c r="J44" i="7" s="1"/>
  <c r="P47" i="7"/>
  <c r="M47" i="7"/>
  <c r="Q47" i="7" s="1"/>
  <c r="J47" i="7"/>
  <c r="P46" i="7"/>
  <c r="M46" i="7"/>
  <c r="M44" i="7" s="1"/>
  <c r="J46" i="7"/>
  <c r="P45" i="7"/>
  <c r="Q45" i="7" s="1"/>
  <c r="Q43" i="7" s="1"/>
  <c r="M45" i="7"/>
  <c r="J45" i="7"/>
  <c r="O44" i="7"/>
  <c r="N44" i="7"/>
  <c r="N40" i="7" s="1"/>
  <c r="L44" i="7"/>
  <c r="K44" i="7"/>
  <c r="K40" i="7" s="1"/>
  <c r="I44" i="7"/>
  <c r="H44" i="7"/>
  <c r="H40" i="7" s="1"/>
  <c r="G44" i="7"/>
  <c r="F44" i="7"/>
  <c r="E44" i="7"/>
  <c r="E40" i="7" s="1"/>
  <c r="J40" i="7" s="1"/>
  <c r="O43" i="7"/>
  <c r="O39" i="7" s="1"/>
  <c r="N43" i="7"/>
  <c r="L43" i="7"/>
  <c r="L39" i="7" s="1"/>
  <c r="K43" i="7"/>
  <c r="J43" i="7"/>
  <c r="I43" i="7"/>
  <c r="I39" i="7" s="1"/>
  <c r="H43" i="7"/>
  <c r="G43" i="7"/>
  <c r="F43" i="7"/>
  <c r="F39" i="7" s="1"/>
  <c r="E43" i="7"/>
  <c r="P42" i="7"/>
  <c r="Q42" i="7" s="1"/>
  <c r="M42" i="7"/>
  <c r="J42" i="7"/>
  <c r="P41" i="7"/>
  <c r="M41" i="7"/>
  <c r="J41" i="7"/>
  <c r="Q41" i="7" s="1"/>
  <c r="P40" i="7"/>
  <c r="O40" i="7"/>
  <c r="L40" i="7"/>
  <c r="M40" i="7" s="1"/>
  <c r="I40" i="7"/>
  <c r="G40" i="7"/>
  <c r="F40" i="7"/>
  <c r="P39" i="7"/>
  <c r="N39" i="7"/>
  <c r="K39" i="7"/>
  <c r="M39" i="7" s="1"/>
  <c r="H39" i="7"/>
  <c r="G39" i="7"/>
  <c r="E39" i="7"/>
  <c r="J39" i="7" s="1"/>
  <c r="P37" i="7"/>
  <c r="M37" i="7"/>
  <c r="J37" i="7"/>
  <c r="Q37" i="7" s="1"/>
  <c r="P36" i="7"/>
  <c r="Q36" i="7" s="1"/>
  <c r="M36" i="7"/>
  <c r="J36" i="7"/>
  <c r="P35" i="7"/>
  <c r="M35" i="7"/>
  <c r="J35" i="7"/>
  <c r="Q35" i="7" s="1"/>
  <c r="P34" i="7"/>
  <c r="M34" i="7"/>
  <c r="Q34" i="7" s="1"/>
  <c r="J34" i="7"/>
  <c r="P33" i="7"/>
  <c r="M33" i="7"/>
  <c r="J33" i="7"/>
  <c r="P32" i="7"/>
  <c r="Q32" i="7" s="1"/>
  <c r="M32" i="7"/>
  <c r="J32" i="7"/>
  <c r="P31" i="7"/>
  <c r="M31" i="7"/>
  <c r="J31" i="7"/>
  <c r="Q31" i="7" s="1"/>
  <c r="P30" i="7"/>
  <c r="M30" i="7"/>
  <c r="J30" i="7"/>
  <c r="P29" i="7"/>
  <c r="Q29" i="7" s="1"/>
  <c r="M29" i="7"/>
  <c r="J29" i="7"/>
  <c r="P28" i="7"/>
  <c r="M28" i="7"/>
  <c r="J28" i="7"/>
  <c r="Q28" i="7" s="1"/>
  <c r="P27" i="7"/>
  <c r="Q27" i="7" s="1"/>
  <c r="M27" i="7"/>
  <c r="J27" i="7"/>
  <c r="P26" i="7"/>
  <c r="M26" i="7"/>
  <c r="J26" i="7"/>
  <c r="Q26" i="7" s="1"/>
  <c r="P25" i="7"/>
  <c r="M25" i="7"/>
  <c r="Q25" i="7" s="1"/>
  <c r="J25" i="7"/>
  <c r="P24" i="7"/>
  <c r="M24" i="7"/>
  <c r="M22" i="7" s="1"/>
  <c r="J24" i="7"/>
  <c r="P23" i="7"/>
  <c r="O23" i="7"/>
  <c r="N23" i="7"/>
  <c r="M23" i="7"/>
  <c r="L23" i="7"/>
  <c r="K23" i="7"/>
  <c r="J23" i="7"/>
  <c r="I23" i="7"/>
  <c r="H23" i="7"/>
  <c r="G23" i="7"/>
  <c r="F23" i="7"/>
  <c r="E23" i="7"/>
  <c r="O22" i="7"/>
  <c r="N22" i="7"/>
  <c r="L22" i="7"/>
  <c r="K22" i="7"/>
  <c r="I22" i="7"/>
  <c r="H22" i="7"/>
  <c r="G22" i="7"/>
  <c r="F22" i="7"/>
  <c r="E22" i="7"/>
  <c r="P21" i="7"/>
  <c r="Q21" i="7" s="1"/>
  <c r="M21" i="7"/>
  <c r="J21" i="7"/>
  <c r="P20" i="7"/>
  <c r="Q20" i="7" s="1"/>
  <c r="M20" i="7"/>
  <c r="J20" i="7"/>
  <c r="P19" i="7"/>
  <c r="M19" i="7"/>
  <c r="J19" i="7"/>
  <c r="Q19" i="7" s="1"/>
  <c r="P18" i="7"/>
  <c r="Q18" i="7" s="1"/>
  <c r="M18" i="7"/>
  <c r="J18" i="7"/>
  <c r="P17" i="7"/>
  <c r="Q17" i="7" s="1"/>
  <c r="M17" i="7"/>
  <c r="J17" i="7"/>
  <c r="P16" i="7"/>
  <c r="M16" i="7"/>
  <c r="J16" i="7"/>
  <c r="Q16" i="7" s="1"/>
  <c r="P15" i="7"/>
  <c r="Q15" i="7" s="1"/>
  <c r="M15" i="7"/>
  <c r="J15" i="7"/>
  <c r="P14" i="7"/>
  <c r="Q14" i="7" s="1"/>
  <c r="M14" i="7"/>
  <c r="J14" i="7"/>
  <c r="P13" i="7"/>
  <c r="M13" i="7"/>
  <c r="J13" i="7"/>
  <c r="Q13" i="7" s="1"/>
  <c r="P12" i="7"/>
  <c r="Q12" i="7" s="1"/>
  <c r="M12" i="7"/>
  <c r="J12" i="7"/>
  <c r="P11" i="7"/>
  <c r="Q11" i="7" s="1"/>
  <c r="M11" i="7"/>
  <c r="J11" i="7"/>
  <c r="P10" i="7"/>
  <c r="M10" i="7"/>
  <c r="J10" i="7"/>
  <c r="Q10" i="7" s="1"/>
  <c r="O9" i="7"/>
  <c r="P9" i="7" s="1"/>
  <c r="N9" i="7"/>
  <c r="L9" i="7"/>
  <c r="M9" i="7" s="1"/>
  <c r="K9" i="7"/>
  <c r="I9" i="7"/>
  <c r="I7" i="7" s="1"/>
  <c r="I5" i="7" s="1"/>
  <c r="H9" i="7"/>
  <c r="G9" i="7"/>
  <c r="G7" i="7" s="1"/>
  <c r="G5" i="7" s="1"/>
  <c r="F9" i="7"/>
  <c r="J9" i="7" s="1"/>
  <c r="E9" i="7"/>
  <c r="P8" i="7"/>
  <c r="O8" i="7"/>
  <c r="N8" i="7"/>
  <c r="N6" i="7" s="1"/>
  <c r="M8" i="7"/>
  <c r="L8" i="7"/>
  <c r="K8" i="7"/>
  <c r="K6" i="7" s="1"/>
  <c r="I8" i="7"/>
  <c r="H8" i="7"/>
  <c r="H6" i="7" s="1"/>
  <c r="G8" i="7"/>
  <c r="G6" i="7" s="1"/>
  <c r="G4" i="7" s="1"/>
  <c r="F8" i="7"/>
  <c r="E8" i="7"/>
  <c r="E6" i="7" s="1"/>
  <c r="N7" i="7"/>
  <c r="K7" i="7"/>
  <c r="K5" i="7" s="1"/>
  <c r="H7" i="7"/>
  <c r="E7" i="7"/>
  <c r="O6" i="7"/>
  <c r="O4" i="7" s="1"/>
  <c r="L6" i="7"/>
  <c r="I6" i="7"/>
  <c r="I4" i="7" s="1"/>
  <c r="F6" i="7"/>
  <c r="F4" i="7" s="1"/>
  <c r="P322" i="6"/>
  <c r="M322" i="6"/>
  <c r="Q322" i="6" s="1"/>
  <c r="J322" i="6"/>
  <c r="P321" i="6"/>
  <c r="Q321" i="6" s="1"/>
  <c r="M321" i="6"/>
  <c r="J321" i="6"/>
  <c r="P320" i="6"/>
  <c r="M320" i="6"/>
  <c r="J320" i="6"/>
  <c r="Q320" i="6" s="1"/>
  <c r="P319" i="6"/>
  <c r="M319" i="6"/>
  <c r="Q319" i="6" s="1"/>
  <c r="J319" i="6"/>
  <c r="P318" i="6"/>
  <c r="Q318" i="6" s="1"/>
  <c r="M318" i="6"/>
  <c r="J318" i="6"/>
  <c r="P317" i="6"/>
  <c r="M317" i="6"/>
  <c r="J317" i="6"/>
  <c r="Q317" i="6" s="1"/>
  <c r="P316" i="6"/>
  <c r="M316" i="6"/>
  <c r="Q316" i="6" s="1"/>
  <c r="J316" i="6"/>
  <c r="P315" i="6"/>
  <c r="Q315" i="6" s="1"/>
  <c r="M315" i="6"/>
  <c r="J315" i="6"/>
  <c r="P314" i="6"/>
  <c r="M314" i="6"/>
  <c r="J314" i="6"/>
  <c r="Q314" i="6" s="1"/>
  <c r="P313" i="6"/>
  <c r="M313" i="6"/>
  <c r="Q313" i="6" s="1"/>
  <c r="J313" i="6"/>
  <c r="P312" i="6"/>
  <c r="Q312" i="6" s="1"/>
  <c r="M312" i="6"/>
  <c r="J312" i="6"/>
  <c r="P311" i="6"/>
  <c r="M311" i="6"/>
  <c r="J311" i="6"/>
  <c r="Q311" i="6" s="1"/>
  <c r="P310" i="6"/>
  <c r="M310" i="6"/>
  <c r="Q310" i="6" s="1"/>
  <c r="J310" i="6"/>
  <c r="P309" i="6"/>
  <c r="Q309" i="6" s="1"/>
  <c r="M309" i="6"/>
  <c r="J309" i="6"/>
  <c r="P308" i="6"/>
  <c r="M308" i="6"/>
  <c r="J308" i="6"/>
  <c r="Q308" i="6" s="1"/>
  <c r="P307" i="6"/>
  <c r="M307" i="6"/>
  <c r="Q307" i="6" s="1"/>
  <c r="J307" i="6"/>
  <c r="P306" i="6"/>
  <c r="Q306" i="6" s="1"/>
  <c r="M306" i="6"/>
  <c r="J306" i="6"/>
  <c r="P305" i="6"/>
  <c r="M305" i="6"/>
  <c r="J305" i="6"/>
  <c r="Q305" i="6" s="1"/>
  <c r="P304" i="6"/>
  <c r="M304" i="6"/>
  <c r="Q304" i="6" s="1"/>
  <c r="J304" i="6"/>
  <c r="P303" i="6"/>
  <c r="Q303" i="6" s="1"/>
  <c r="M303" i="6"/>
  <c r="J303" i="6"/>
  <c r="P302" i="6"/>
  <c r="M302" i="6"/>
  <c r="J302" i="6"/>
  <c r="Q302" i="6" s="1"/>
  <c r="P301" i="6"/>
  <c r="M301" i="6"/>
  <c r="Q301" i="6" s="1"/>
  <c r="J301" i="6"/>
  <c r="P300" i="6"/>
  <c r="Q300" i="6" s="1"/>
  <c r="M300" i="6"/>
  <c r="J300" i="6"/>
  <c r="P299" i="6"/>
  <c r="M299" i="6"/>
  <c r="J299" i="6"/>
  <c r="Q299" i="6" s="1"/>
  <c r="P298" i="6"/>
  <c r="M298" i="6"/>
  <c r="Q298" i="6" s="1"/>
  <c r="J298" i="6"/>
  <c r="P297" i="6"/>
  <c r="Q297" i="6" s="1"/>
  <c r="M297" i="6"/>
  <c r="J297" i="6"/>
  <c r="P296" i="6"/>
  <c r="M296" i="6"/>
  <c r="J296" i="6"/>
  <c r="Q296" i="6" s="1"/>
  <c r="P295" i="6"/>
  <c r="M295" i="6"/>
  <c r="Q295" i="6" s="1"/>
  <c r="J295" i="6"/>
  <c r="P294" i="6"/>
  <c r="O294" i="6"/>
  <c r="N294" i="6"/>
  <c r="M294" i="6"/>
  <c r="L294" i="6"/>
  <c r="K294" i="6"/>
  <c r="I294" i="6"/>
  <c r="H294" i="6"/>
  <c r="G294" i="6"/>
  <c r="J294" i="6" s="1"/>
  <c r="F294" i="6"/>
  <c r="E294" i="6"/>
  <c r="O293" i="6"/>
  <c r="N293" i="6"/>
  <c r="P293" i="6" s="1"/>
  <c r="L293" i="6"/>
  <c r="K293" i="6"/>
  <c r="M293" i="6" s="1"/>
  <c r="Q293" i="6" s="1"/>
  <c r="I293" i="6"/>
  <c r="H293" i="6"/>
  <c r="G293" i="6"/>
  <c r="F293" i="6"/>
  <c r="E293" i="6"/>
  <c r="J293" i="6" s="1"/>
  <c r="P292" i="6"/>
  <c r="M292" i="6"/>
  <c r="Q292" i="6" s="1"/>
  <c r="J292" i="6"/>
  <c r="P291" i="6"/>
  <c r="Q291" i="6" s="1"/>
  <c r="M291" i="6"/>
  <c r="J291" i="6"/>
  <c r="P290" i="6"/>
  <c r="M290" i="6"/>
  <c r="J290" i="6"/>
  <c r="Q290" i="6" s="1"/>
  <c r="P289" i="6"/>
  <c r="M289" i="6"/>
  <c r="Q289" i="6" s="1"/>
  <c r="J289" i="6"/>
  <c r="P288" i="6"/>
  <c r="Q288" i="6" s="1"/>
  <c r="M288" i="6"/>
  <c r="J288" i="6"/>
  <c r="P287" i="6"/>
  <c r="M287" i="6"/>
  <c r="J287" i="6"/>
  <c r="Q287" i="6" s="1"/>
  <c r="P286" i="6"/>
  <c r="M286" i="6"/>
  <c r="Q286" i="6" s="1"/>
  <c r="J286" i="6"/>
  <c r="P285" i="6"/>
  <c r="Q285" i="6" s="1"/>
  <c r="M285" i="6"/>
  <c r="J285" i="6"/>
  <c r="P284" i="6"/>
  <c r="M284" i="6"/>
  <c r="J284" i="6"/>
  <c r="Q284" i="6" s="1"/>
  <c r="P283" i="6"/>
  <c r="M283" i="6"/>
  <c r="Q283" i="6" s="1"/>
  <c r="J283" i="6"/>
  <c r="P282" i="6"/>
  <c r="Q282" i="6" s="1"/>
  <c r="M282" i="6"/>
  <c r="J282" i="6"/>
  <c r="P281" i="6"/>
  <c r="M281" i="6"/>
  <c r="J281" i="6"/>
  <c r="Q281" i="6" s="1"/>
  <c r="P280" i="6"/>
  <c r="M280" i="6"/>
  <c r="Q280" i="6" s="1"/>
  <c r="J280" i="6"/>
  <c r="P279" i="6"/>
  <c r="Q279" i="6" s="1"/>
  <c r="M279" i="6"/>
  <c r="J279" i="6"/>
  <c r="P278" i="6"/>
  <c r="M278" i="6"/>
  <c r="J278" i="6"/>
  <c r="Q278" i="6" s="1"/>
  <c r="P277" i="6"/>
  <c r="M277" i="6"/>
  <c r="Q277" i="6" s="1"/>
  <c r="J277" i="6"/>
  <c r="P276" i="6"/>
  <c r="Q276" i="6" s="1"/>
  <c r="M276" i="6"/>
  <c r="J276" i="6"/>
  <c r="P275" i="6"/>
  <c r="M275" i="6"/>
  <c r="J275" i="6"/>
  <c r="Q275" i="6" s="1"/>
  <c r="P274" i="6"/>
  <c r="M274" i="6"/>
  <c r="Q274" i="6" s="1"/>
  <c r="J274" i="6"/>
  <c r="P273" i="6"/>
  <c r="Q273" i="6" s="1"/>
  <c r="M273" i="6"/>
  <c r="J273" i="6"/>
  <c r="O272" i="6"/>
  <c r="N272" i="6"/>
  <c r="L272" i="6"/>
  <c r="K272" i="6"/>
  <c r="I272" i="6"/>
  <c r="H272" i="6"/>
  <c r="H264" i="6" s="1"/>
  <c r="G272" i="6"/>
  <c r="F272" i="6"/>
  <c r="E272" i="6"/>
  <c r="O271" i="6"/>
  <c r="O263" i="6" s="1"/>
  <c r="N271" i="6"/>
  <c r="L271" i="6"/>
  <c r="L263" i="6" s="1"/>
  <c r="K271" i="6"/>
  <c r="M271" i="6" s="1"/>
  <c r="I271" i="6"/>
  <c r="I263" i="6" s="1"/>
  <c r="H271" i="6"/>
  <c r="G271" i="6"/>
  <c r="F271" i="6"/>
  <c r="F263" i="6" s="1"/>
  <c r="E271" i="6"/>
  <c r="J271" i="6" s="1"/>
  <c r="P270" i="6"/>
  <c r="Q270" i="6" s="1"/>
  <c r="M270" i="6"/>
  <c r="J270" i="6"/>
  <c r="P269" i="6"/>
  <c r="M269" i="6"/>
  <c r="J269" i="6"/>
  <c r="Q269" i="6" s="1"/>
  <c r="P268" i="6"/>
  <c r="M268" i="6"/>
  <c r="Q268" i="6" s="1"/>
  <c r="J268" i="6"/>
  <c r="P267" i="6"/>
  <c r="Q267" i="6" s="1"/>
  <c r="M267" i="6"/>
  <c r="J267" i="6"/>
  <c r="P266" i="6"/>
  <c r="M266" i="6"/>
  <c r="J266" i="6"/>
  <c r="Q266" i="6" s="1"/>
  <c r="P265" i="6"/>
  <c r="M265" i="6"/>
  <c r="Q265" i="6" s="1"/>
  <c r="J265" i="6"/>
  <c r="O264" i="6"/>
  <c r="L264" i="6"/>
  <c r="I264" i="6"/>
  <c r="G264" i="6"/>
  <c r="F264" i="6"/>
  <c r="N263" i="6"/>
  <c r="K263" i="6"/>
  <c r="M263" i="6" s="1"/>
  <c r="H263" i="6"/>
  <c r="G263" i="6"/>
  <c r="E263" i="6"/>
  <c r="J263" i="6" s="1"/>
  <c r="P261" i="6"/>
  <c r="J261" i="6"/>
  <c r="Q261" i="6" s="1"/>
  <c r="P260" i="6"/>
  <c r="M260" i="6"/>
  <c r="Q260" i="6" s="1"/>
  <c r="J260" i="6"/>
  <c r="P259" i="6"/>
  <c r="Q259" i="6" s="1"/>
  <c r="M259" i="6"/>
  <c r="J259" i="6"/>
  <c r="P258" i="6"/>
  <c r="M258" i="6"/>
  <c r="J258" i="6"/>
  <c r="Q258" i="6" s="1"/>
  <c r="P257" i="6"/>
  <c r="M257" i="6"/>
  <c r="Q257" i="6" s="1"/>
  <c r="J257" i="6"/>
  <c r="P256" i="6"/>
  <c r="Q256" i="6" s="1"/>
  <c r="M256" i="6"/>
  <c r="J256" i="6"/>
  <c r="P255" i="6"/>
  <c r="M255" i="6"/>
  <c r="J255" i="6"/>
  <c r="Q255" i="6" s="1"/>
  <c r="P254" i="6"/>
  <c r="M254" i="6"/>
  <c r="Q254" i="6" s="1"/>
  <c r="J254" i="6"/>
  <c r="P253" i="6"/>
  <c r="Q253" i="6" s="1"/>
  <c r="M253" i="6"/>
  <c r="J253" i="6"/>
  <c r="P252" i="6"/>
  <c r="M252" i="6"/>
  <c r="J252" i="6"/>
  <c r="Q252" i="6" s="1"/>
  <c r="P251" i="6"/>
  <c r="M251" i="6"/>
  <c r="Q251" i="6" s="1"/>
  <c r="J251" i="6"/>
  <c r="P250" i="6"/>
  <c r="Q250" i="6" s="1"/>
  <c r="M250" i="6"/>
  <c r="J250" i="6"/>
  <c r="P249" i="6"/>
  <c r="M249" i="6"/>
  <c r="J249" i="6"/>
  <c r="Q249" i="6" s="1"/>
  <c r="P248" i="6"/>
  <c r="M248" i="6"/>
  <c r="Q248" i="6" s="1"/>
  <c r="J248" i="6"/>
  <c r="P247" i="6"/>
  <c r="Q247" i="6" s="1"/>
  <c r="M247" i="6"/>
  <c r="J247" i="6"/>
  <c r="P246" i="6"/>
  <c r="M246" i="6"/>
  <c r="J246" i="6"/>
  <c r="Q246" i="6" s="1"/>
  <c r="P245" i="6"/>
  <c r="M245" i="6"/>
  <c r="Q245" i="6" s="1"/>
  <c r="P244" i="6"/>
  <c r="M244" i="6"/>
  <c r="Q244" i="6" s="1"/>
  <c r="J244" i="6"/>
  <c r="P243" i="6"/>
  <c r="O243" i="6"/>
  <c r="N243" i="6"/>
  <c r="M243" i="6"/>
  <c r="L243" i="6"/>
  <c r="K243" i="6"/>
  <c r="I243" i="6"/>
  <c r="H243" i="6"/>
  <c r="G243" i="6"/>
  <c r="J243" i="6" s="1"/>
  <c r="F243" i="6"/>
  <c r="E243" i="6"/>
  <c r="O242" i="6"/>
  <c r="N242" i="6"/>
  <c r="P242" i="6" s="1"/>
  <c r="Q242" i="6" s="1"/>
  <c r="L242" i="6"/>
  <c r="K242" i="6"/>
  <c r="M242" i="6" s="1"/>
  <c r="I242" i="6"/>
  <c r="H242" i="6"/>
  <c r="G242" i="6"/>
  <c r="F242" i="6"/>
  <c r="E242" i="6"/>
  <c r="J242" i="6" s="1"/>
  <c r="P240" i="6"/>
  <c r="M240" i="6"/>
  <c r="Q240" i="6" s="1"/>
  <c r="J240" i="6"/>
  <c r="P239" i="6"/>
  <c r="Q239" i="6" s="1"/>
  <c r="M239" i="6"/>
  <c r="J239" i="6"/>
  <c r="P238" i="6"/>
  <c r="M238" i="6"/>
  <c r="J238" i="6"/>
  <c r="Q238" i="6" s="1"/>
  <c r="P237" i="6"/>
  <c r="M237" i="6"/>
  <c r="Q237" i="6" s="1"/>
  <c r="J237" i="6"/>
  <c r="P236" i="6"/>
  <c r="Q236" i="6" s="1"/>
  <c r="M236" i="6"/>
  <c r="J236" i="6"/>
  <c r="P235" i="6"/>
  <c r="M235" i="6"/>
  <c r="J235" i="6"/>
  <c r="Q235" i="6" s="1"/>
  <c r="P234" i="6"/>
  <c r="M234" i="6"/>
  <c r="Q234" i="6" s="1"/>
  <c r="J234" i="6"/>
  <c r="P233" i="6"/>
  <c r="Q233" i="6" s="1"/>
  <c r="M233" i="6"/>
  <c r="J233" i="6"/>
  <c r="P232" i="6"/>
  <c r="M232" i="6"/>
  <c r="J232" i="6"/>
  <c r="Q232" i="6" s="1"/>
  <c r="P231" i="6"/>
  <c r="M231" i="6"/>
  <c r="Q231" i="6" s="1"/>
  <c r="J231" i="6"/>
  <c r="P230" i="6"/>
  <c r="Q230" i="6" s="1"/>
  <c r="M230" i="6"/>
  <c r="J230" i="6"/>
  <c r="P229" i="6"/>
  <c r="M229" i="6"/>
  <c r="J229" i="6"/>
  <c r="Q229" i="6" s="1"/>
  <c r="P228" i="6"/>
  <c r="M228" i="6"/>
  <c r="Q228" i="6" s="1"/>
  <c r="J228" i="6"/>
  <c r="P227" i="6"/>
  <c r="Q227" i="6" s="1"/>
  <c r="M227" i="6"/>
  <c r="J227" i="6"/>
  <c r="P226" i="6"/>
  <c r="M226" i="6"/>
  <c r="J226" i="6"/>
  <c r="Q226" i="6" s="1"/>
  <c r="P225" i="6"/>
  <c r="M225" i="6"/>
  <c r="Q225" i="6" s="1"/>
  <c r="J225" i="6"/>
  <c r="P224" i="6"/>
  <c r="Q224" i="6" s="1"/>
  <c r="M224" i="6"/>
  <c r="J224" i="6"/>
  <c r="P223" i="6"/>
  <c r="M223" i="6"/>
  <c r="J223" i="6"/>
  <c r="Q223" i="6" s="1"/>
  <c r="P222" i="6"/>
  <c r="M222" i="6"/>
  <c r="Q222" i="6" s="1"/>
  <c r="J222" i="6"/>
  <c r="P221" i="6"/>
  <c r="Q221" i="6" s="1"/>
  <c r="M221" i="6"/>
  <c r="J221" i="6"/>
  <c r="O220" i="6"/>
  <c r="N220" i="6"/>
  <c r="P220" i="6" s="1"/>
  <c r="Q220" i="6" s="1"/>
  <c r="L220" i="6"/>
  <c r="K220" i="6"/>
  <c r="M220" i="6" s="1"/>
  <c r="I220" i="6"/>
  <c r="H220" i="6"/>
  <c r="G220" i="6"/>
  <c r="F220" i="6"/>
  <c r="E220" i="6"/>
  <c r="J220" i="6" s="1"/>
  <c r="O219" i="6"/>
  <c r="P219" i="6" s="1"/>
  <c r="Q219" i="6" s="1"/>
  <c r="N219" i="6"/>
  <c r="L219" i="6"/>
  <c r="M219" i="6" s="1"/>
  <c r="K219" i="6"/>
  <c r="I219" i="6"/>
  <c r="H219" i="6"/>
  <c r="G219" i="6"/>
  <c r="F219" i="6"/>
  <c r="E219" i="6"/>
  <c r="J219" i="6" s="1"/>
  <c r="P217" i="6"/>
  <c r="Q217" i="6" s="1"/>
  <c r="M217" i="6"/>
  <c r="J217" i="6"/>
  <c r="P216" i="6"/>
  <c r="M216" i="6"/>
  <c r="J216" i="6"/>
  <c r="Q216" i="6" s="1"/>
  <c r="P215" i="6"/>
  <c r="M215" i="6"/>
  <c r="J215" i="6"/>
  <c r="P214" i="6"/>
  <c r="Q214" i="6" s="1"/>
  <c r="M214" i="6"/>
  <c r="J214" i="6"/>
  <c r="P213" i="6"/>
  <c r="M213" i="6"/>
  <c r="J213" i="6"/>
  <c r="Q213" i="6" s="1"/>
  <c r="P212" i="6"/>
  <c r="M212" i="6"/>
  <c r="J212" i="6"/>
  <c r="P211" i="6"/>
  <c r="Q211" i="6" s="1"/>
  <c r="M211" i="6"/>
  <c r="J211" i="6"/>
  <c r="P210" i="6"/>
  <c r="M210" i="6"/>
  <c r="J210" i="6"/>
  <c r="Q210" i="6" s="1"/>
  <c r="P209" i="6"/>
  <c r="Q209" i="6" s="1"/>
  <c r="M209" i="6"/>
  <c r="J209" i="6"/>
  <c r="P208" i="6"/>
  <c r="Q208" i="6" s="1"/>
  <c r="M208" i="6"/>
  <c r="J208" i="6"/>
  <c r="O207" i="6"/>
  <c r="N207" i="6"/>
  <c r="P207" i="6" s="1"/>
  <c r="L207" i="6"/>
  <c r="K207" i="6"/>
  <c r="M207" i="6" s="1"/>
  <c r="I207" i="6"/>
  <c r="H207" i="6"/>
  <c r="G207" i="6"/>
  <c r="F207" i="6"/>
  <c r="E207" i="6"/>
  <c r="J207" i="6" s="1"/>
  <c r="Q207" i="6" s="1"/>
  <c r="O206" i="6"/>
  <c r="N206" i="6"/>
  <c r="P206" i="6" s="1"/>
  <c r="L206" i="6"/>
  <c r="K206" i="6"/>
  <c r="I206" i="6"/>
  <c r="H206" i="6"/>
  <c r="G206" i="6"/>
  <c r="F206" i="6"/>
  <c r="E206" i="6"/>
  <c r="J206" i="6" s="1"/>
  <c r="P205" i="6"/>
  <c r="Q205" i="6" s="1"/>
  <c r="M205" i="6"/>
  <c r="J205" i="6"/>
  <c r="P204" i="6"/>
  <c r="M204" i="6"/>
  <c r="J204" i="6"/>
  <c r="Q204" i="6" s="1"/>
  <c r="P203" i="6"/>
  <c r="M203" i="6"/>
  <c r="J203" i="6"/>
  <c r="P202" i="6"/>
  <c r="Q202" i="6" s="1"/>
  <c r="M202" i="6"/>
  <c r="J202" i="6"/>
  <c r="P201" i="6"/>
  <c r="M201" i="6"/>
  <c r="J201" i="6"/>
  <c r="Q201" i="6" s="1"/>
  <c r="P200" i="6"/>
  <c r="M200" i="6"/>
  <c r="Q200" i="6" s="1"/>
  <c r="J200" i="6"/>
  <c r="P199" i="6"/>
  <c r="Q199" i="6" s="1"/>
  <c r="M199" i="6"/>
  <c r="J199" i="6"/>
  <c r="P198" i="6"/>
  <c r="M198" i="6"/>
  <c r="J198" i="6"/>
  <c r="Q198" i="6" s="1"/>
  <c r="P197" i="6"/>
  <c r="M197" i="6"/>
  <c r="J197" i="6"/>
  <c r="P196" i="6"/>
  <c r="Q196" i="6" s="1"/>
  <c r="M196" i="6"/>
  <c r="J196" i="6"/>
  <c r="P195" i="6"/>
  <c r="M195" i="6"/>
  <c r="J195" i="6"/>
  <c r="Q195" i="6" s="1"/>
  <c r="P194" i="6"/>
  <c r="M194" i="6"/>
  <c r="J194" i="6"/>
  <c r="P193" i="6"/>
  <c r="Q193" i="6" s="1"/>
  <c r="M193" i="6"/>
  <c r="J193" i="6"/>
  <c r="P192" i="6"/>
  <c r="M192" i="6"/>
  <c r="J192" i="6"/>
  <c r="Q192" i="6" s="1"/>
  <c r="P191" i="6"/>
  <c r="Q191" i="6" s="1"/>
  <c r="M191" i="6"/>
  <c r="J191" i="6"/>
  <c r="P190" i="6"/>
  <c r="Q190" i="6" s="1"/>
  <c r="M190" i="6"/>
  <c r="J190" i="6"/>
  <c r="O189" i="6"/>
  <c r="N189" i="6"/>
  <c r="L189" i="6"/>
  <c r="K189" i="6"/>
  <c r="I189" i="6"/>
  <c r="H189" i="6"/>
  <c r="H181" i="6" s="1"/>
  <c r="G189" i="6"/>
  <c r="F189" i="6"/>
  <c r="E189" i="6"/>
  <c r="O188" i="6"/>
  <c r="N188" i="6"/>
  <c r="L188" i="6"/>
  <c r="L180" i="6" s="1"/>
  <c r="K188" i="6"/>
  <c r="I188" i="6"/>
  <c r="I180" i="6" s="1"/>
  <c r="H188" i="6"/>
  <c r="G188" i="6"/>
  <c r="F188" i="6"/>
  <c r="F180" i="6" s="1"/>
  <c r="E188" i="6"/>
  <c r="J188" i="6" s="1"/>
  <c r="P187" i="6"/>
  <c r="Q187" i="6" s="1"/>
  <c r="M187" i="6"/>
  <c r="J187" i="6"/>
  <c r="P186" i="6"/>
  <c r="M186" i="6"/>
  <c r="J186" i="6"/>
  <c r="Q186" i="6" s="1"/>
  <c r="P185" i="6"/>
  <c r="M185" i="6"/>
  <c r="J185" i="6"/>
  <c r="P184" i="6"/>
  <c r="Q184" i="6" s="1"/>
  <c r="M184" i="6"/>
  <c r="J184" i="6"/>
  <c r="P183" i="6"/>
  <c r="M183" i="6"/>
  <c r="J183" i="6"/>
  <c r="Q183" i="6" s="1"/>
  <c r="P182" i="6"/>
  <c r="Q182" i="6" s="1"/>
  <c r="M182" i="6"/>
  <c r="J182" i="6"/>
  <c r="O181" i="6"/>
  <c r="L181" i="6"/>
  <c r="I181" i="6"/>
  <c r="G181" i="6"/>
  <c r="F181" i="6"/>
  <c r="N180" i="6"/>
  <c r="K180" i="6"/>
  <c r="H180" i="6"/>
  <c r="G180" i="6"/>
  <c r="E180" i="6"/>
  <c r="P178" i="6"/>
  <c r="M178" i="6"/>
  <c r="Q178" i="6" s="1"/>
  <c r="J178" i="6"/>
  <c r="P177" i="6"/>
  <c r="Q177" i="6" s="1"/>
  <c r="M177" i="6"/>
  <c r="J177" i="6"/>
  <c r="P176" i="6"/>
  <c r="M176" i="6"/>
  <c r="J176" i="6"/>
  <c r="Q176" i="6" s="1"/>
  <c r="P175" i="6"/>
  <c r="M175" i="6"/>
  <c r="Q175" i="6" s="1"/>
  <c r="J175" i="6"/>
  <c r="P174" i="6"/>
  <c r="Q174" i="6" s="1"/>
  <c r="M174" i="6"/>
  <c r="J174" i="6"/>
  <c r="P173" i="6"/>
  <c r="M173" i="6"/>
  <c r="J173" i="6"/>
  <c r="Q173" i="6" s="1"/>
  <c r="P172" i="6"/>
  <c r="M172" i="6"/>
  <c r="Q172" i="6" s="1"/>
  <c r="J172" i="6"/>
  <c r="P171" i="6"/>
  <c r="Q171" i="6" s="1"/>
  <c r="M171" i="6"/>
  <c r="J171" i="6"/>
  <c r="P170" i="6"/>
  <c r="M170" i="6"/>
  <c r="J170" i="6"/>
  <c r="Q170" i="6" s="1"/>
  <c r="P169" i="6"/>
  <c r="M169" i="6"/>
  <c r="Q169" i="6" s="1"/>
  <c r="J169" i="6"/>
  <c r="P166" i="6"/>
  <c r="Q166" i="6" s="1"/>
  <c r="M166" i="6"/>
  <c r="J166" i="6"/>
  <c r="P165" i="6"/>
  <c r="M165" i="6"/>
  <c r="J165" i="6"/>
  <c r="Q165" i="6" s="1"/>
  <c r="P164" i="6"/>
  <c r="M164" i="6"/>
  <c r="Q164" i="6" s="1"/>
  <c r="J164" i="6"/>
  <c r="P163" i="6"/>
  <c r="Q163" i="6" s="1"/>
  <c r="M163" i="6"/>
  <c r="J163" i="6"/>
  <c r="P162" i="6"/>
  <c r="M162" i="6"/>
  <c r="J162" i="6"/>
  <c r="Q162" i="6" s="1"/>
  <c r="P161" i="6"/>
  <c r="M161" i="6"/>
  <c r="Q161" i="6" s="1"/>
  <c r="J161" i="6"/>
  <c r="P160" i="6"/>
  <c r="Q160" i="6" s="1"/>
  <c r="M160" i="6"/>
  <c r="J160" i="6"/>
  <c r="P159" i="6"/>
  <c r="M159" i="6"/>
  <c r="J159" i="6"/>
  <c r="Q159" i="6" s="1"/>
  <c r="O158" i="6"/>
  <c r="N158" i="6"/>
  <c r="P158" i="6" s="1"/>
  <c r="L158" i="6"/>
  <c r="K158" i="6"/>
  <c r="M158" i="6" s="1"/>
  <c r="I158" i="6"/>
  <c r="H158" i="6"/>
  <c r="G158" i="6"/>
  <c r="F158" i="6"/>
  <c r="E158" i="6"/>
  <c r="P157" i="6"/>
  <c r="O157" i="6"/>
  <c r="N157" i="6"/>
  <c r="M157" i="6"/>
  <c r="L157" i="6"/>
  <c r="K157" i="6"/>
  <c r="I157" i="6"/>
  <c r="H157" i="6"/>
  <c r="G157" i="6"/>
  <c r="F157" i="6"/>
  <c r="J157" i="6" s="1"/>
  <c r="E157" i="6"/>
  <c r="P155" i="6"/>
  <c r="Q155" i="6" s="1"/>
  <c r="M155" i="6"/>
  <c r="J155" i="6"/>
  <c r="P154" i="6"/>
  <c r="M154" i="6"/>
  <c r="J154" i="6"/>
  <c r="Q154" i="6" s="1"/>
  <c r="P153" i="6"/>
  <c r="M153" i="6"/>
  <c r="J153" i="6"/>
  <c r="P152" i="6"/>
  <c r="Q152" i="6" s="1"/>
  <c r="M152" i="6"/>
  <c r="J152" i="6"/>
  <c r="P151" i="6"/>
  <c r="Q151" i="6" s="1"/>
  <c r="M151" i="6"/>
  <c r="J151" i="6"/>
  <c r="P150" i="6"/>
  <c r="M150" i="6"/>
  <c r="J150" i="6"/>
  <c r="Q150" i="6" s="1"/>
  <c r="P149" i="6"/>
  <c r="Q149" i="6" s="1"/>
  <c r="M149" i="6"/>
  <c r="J149" i="6"/>
  <c r="P148" i="6"/>
  <c r="Q148" i="6" s="1"/>
  <c r="M148" i="6"/>
  <c r="J148" i="6"/>
  <c r="O147" i="6"/>
  <c r="N147" i="6"/>
  <c r="P147" i="6" s="1"/>
  <c r="L147" i="6"/>
  <c r="K147" i="6"/>
  <c r="M147" i="6" s="1"/>
  <c r="I147" i="6"/>
  <c r="H147" i="6"/>
  <c r="G147" i="6"/>
  <c r="F147" i="6"/>
  <c r="E147" i="6"/>
  <c r="J147" i="6" s="1"/>
  <c r="O146" i="6"/>
  <c r="P146" i="6" s="1"/>
  <c r="N146" i="6"/>
  <c r="L146" i="6"/>
  <c r="M146" i="6" s="1"/>
  <c r="K146" i="6"/>
  <c r="I146" i="6"/>
  <c r="H146" i="6"/>
  <c r="G146" i="6"/>
  <c r="F146" i="6"/>
  <c r="J146" i="6" s="1"/>
  <c r="E146" i="6"/>
  <c r="P144" i="6"/>
  <c r="Q144" i="6" s="1"/>
  <c r="M144" i="6"/>
  <c r="J144" i="6"/>
  <c r="P143" i="6"/>
  <c r="M143" i="6"/>
  <c r="J143" i="6"/>
  <c r="Q143" i="6" s="1"/>
  <c r="P142" i="6"/>
  <c r="M142" i="6"/>
  <c r="J142" i="6"/>
  <c r="P141" i="6"/>
  <c r="M141" i="6"/>
  <c r="J141" i="6"/>
  <c r="P140" i="6"/>
  <c r="M140" i="6"/>
  <c r="J140" i="6"/>
  <c r="P139" i="6"/>
  <c r="M139" i="6"/>
  <c r="J139" i="6"/>
  <c r="P138" i="6"/>
  <c r="Q138" i="6" s="1"/>
  <c r="M138" i="6"/>
  <c r="J138" i="6"/>
  <c r="P137" i="6"/>
  <c r="M137" i="6"/>
  <c r="J137" i="6"/>
  <c r="Q137" i="6" s="1"/>
  <c r="P136" i="6"/>
  <c r="Q136" i="6" s="1"/>
  <c r="M136" i="6"/>
  <c r="J136" i="6"/>
  <c r="P135" i="6"/>
  <c r="Q135" i="6" s="1"/>
  <c r="M135" i="6"/>
  <c r="J135" i="6"/>
  <c r="O134" i="6"/>
  <c r="N134" i="6"/>
  <c r="P134" i="6" s="1"/>
  <c r="L134" i="6"/>
  <c r="K134" i="6"/>
  <c r="I134" i="6"/>
  <c r="H134" i="6"/>
  <c r="G134" i="6"/>
  <c r="F134" i="6"/>
  <c r="E134" i="6"/>
  <c r="O133" i="6"/>
  <c r="N133" i="6"/>
  <c r="L133" i="6"/>
  <c r="M133" i="6" s="1"/>
  <c r="K133" i="6"/>
  <c r="I133" i="6"/>
  <c r="H133" i="6"/>
  <c r="G133" i="6"/>
  <c r="F133" i="6"/>
  <c r="J133" i="6" s="1"/>
  <c r="E133" i="6"/>
  <c r="P131" i="6"/>
  <c r="Q131" i="6" s="1"/>
  <c r="M131" i="6"/>
  <c r="J131" i="6"/>
  <c r="P130" i="6"/>
  <c r="M130" i="6"/>
  <c r="J130" i="6"/>
  <c r="Q130" i="6" s="1"/>
  <c r="P129" i="6"/>
  <c r="Q129" i="6" s="1"/>
  <c r="M129" i="6"/>
  <c r="J129" i="6"/>
  <c r="P128" i="6"/>
  <c r="Q128" i="6" s="1"/>
  <c r="M128" i="6"/>
  <c r="J128" i="6"/>
  <c r="P127" i="6"/>
  <c r="M127" i="6"/>
  <c r="J127" i="6"/>
  <c r="Q127" i="6" s="1"/>
  <c r="P126" i="6"/>
  <c r="Q126" i="6" s="1"/>
  <c r="M126" i="6"/>
  <c r="J126" i="6"/>
  <c r="P125" i="6"/>
  <c r="Q125" i="6" s="1"/>
  <c r="M125" i="6"/>
  <c r="J125" i="6"/>
  <c r="P124" i="6"/>
  <c r="M124" i="6"/>
  <c r="J124" i="6"/>
  <c r="Q124" i="6" s="1"/>
  <c r="P123" i="6"/>
  <c r="Q123" i="6" s="1"/>
  <c r="M123" i="6"/>
  <c r="J123" i="6"/>
  <c r="P122" i="6"/>
  <c r="Q122" i="6" s="1"/>
  <c r="M122" i="6"/>
  <c r="J122" i="6"/>
  <c r="P121" i="6"/>
  <c r="M121" i="6"/>
  <c r="J121" i="6"/>
  <c r="Q121" i="6" s="1"/>
  <c r="P120" i="6"/>
  <c r="Q120" i="6" s="1"/>
  <c r="M120" i="6"/>
  <c r="J120" i="6"/>
  <c r="P119" i="6"/>
  <c r="Q119" i="6" s="1"/>
  <c r="M119" i="6"/>
  <c r="J119" i="6"/>
  <c r="P118" i="6"/>
  <c r="M118" i="6"/>
  <c r="J118" i="6"/>
  <c r="Q118" i="6" s="1"/>
  <c r="O117" i="6"/>
  <c r="P117" i="6" s="1"/>
  <c r="N117" i="6"/>
  <c r="L117" i="6"/>
  <c r="M117" i="6" s="1"/>
  <c r="K117" i="6"/>
  <c r="I117" i="6"/>
  <c r="H117" i="6"/>
  <c r="G117" i="6"/>
  <c r="F117" i="6"/>
  <c r="J117" i="6" s="1"/>
  <c r="E117" i="6"/>
  <c r="P116" i="6"/>
  <c r="O116" i="6"/>
  <c r="N116" i="6"/>
  <c r="M116" i="6"/>
  <c r="L116" i="6"/>
  <c r="K116" i="6"/>
  <c r="I116" i="6"/>
  <c r="H116" i="6"/>
  <c r="G116" i="6"/>
  <c r="J116" i="6" s="1"/>
  <c r="F116" i="6"/>
  <c r="E116" i="6"/>
  <c r="P114" i="6"/>
  <c r="M114" i="6"/>
  <c r="J114" i="6"/>
  <c r="Q114" i="6" s="1"/>
  <c r="P113" i="6"/>
  <c r="M113" i="6"/>
  <c r="J113" i="6"/>
  <c r="P112" i="6"/>
  <c r="Q112" i="6" s="1"/>
  <c r="M112" i="6"/>
  <c r="J112" i="6"/>
  <c r="P111" i="6"/>
  <c r="M111" i="6"/>
  <c r="J111" i="6"/>
  <c r="Q111" i="6" s="1"/>
  <c r="O110" i="6"/>
  <c r="P110" i="6" s="1"/>
  <c r="Q110" i="6" s="1"/>
  <c r="N110" i="6"/>
  <c r="L110" i="6"/>
  <c r="M110" i="6" s="1"/>
  <c r="K110" i="6"/>
  <c r="I110" i="6"/>
  <c r="H110" i="6"/>
  <c r="G110" i="6"/>
  <c r="F110" i="6"/>
  <c r="J110" i="6" s="1"/>
  <c r="E110" i="6"/>
  <c r="P109" i="6"/>
  <c r="O109" i="6"/>
  <c r="N109" i="6"/>
  <c r="M109" i="6"/>
  <c r="L109" i="6"/>
  <c r="K109" i="6"/>
  <c r="I109" i="6"/>
  <c r="H109" i="6"/>
  <c r="G109" i="6"/>
  <c r="J109" i="6" s="1"/>
  <c r="F109" i="6"/>
  <c r="E109" i="6"/>
  <c r="P107" i="6"/>
  <c r="M107" i="6"/>
  <c r="J107" i="6"/>
  <c r="Q107" i="6" s="1"/>
  <c r="P106" i="6"/>
  <c r="Q106" i="6" s="1"/>
  <c r="M106" i="6"/>
  <c r="J106" i="6"/>
  <c r="P105" i="6"/>
  <c r="Q105" i="6" s="1"/>
  <c r="M105" i="6"/>
  <c r="J105" i="6"/>
  <c r="P104" i="6"/>
  <c r="M104" i="6"/>
  <c r="J104" i="6"/>
  <c r="Q104" i="6" s="1"/>
  <c r="P103" i="6"/>
  <c r="M103" i="6"/>
  <c r="J103" i="6"/>
  <c r="P102" i="6"/>
  <c r="Q102" i="6" s="1"/>
  <c r="M102" i="6"/>
  <c r="J102" i="6"/>
  <c r="P101" i="6"/>
  <c r="M101" i="6"/>
  <c r="J101" i="6"/>
  <c r="Q101" i="6" s="1"/>
  <c r="P100" i="6"/>
  <c r="Q100" i="6" s="1"/>
  <c r="M100" i="6"/>
  <c r="J100" i="6"/>
  <c r="P99" i="6"/>
  <c r="Q99" i="6" s="1"/>
  <c r="M99" i="6"/>
  <c r="J99" i="6"/>
  <c r="P98" i="6"/>
  <c r="M98" i="6"/>
  <c r="J98" i="6"/>
  <c r="Q98" i="6" s="1"/>
  <c r="O97" i="6"/>
  <c r="P97" i="6" s="1"/>
  <c r="N97" i="6"/>
  <c r="L97" i="6"/>
  <c r="M97" i="6" s="1"/>
  <c r="K97" i="6"/>
  <c r="I97" i="6"/>
  <c r="H97" i="6"/>
  <c r="G97" i="6"/>
  <c r="F97" i="6"/>
  <c r="J97" i="6" s="1"/>
  <c r="E97" i="6"/>
  <c r="P96" i="6"/>
  <c r="O96" i="6"/>
  <c r="N96" i="6"/>
  <c r="M96" i="6"/>
  <c r="L96" i="6"/>
  <c r="K96" i="6"/>
  <c r="I96" i="6"/>
  <c r="H96" i="6"/>
  <c r="G96" i="6"/>
  <c r="J96" i="6" s="1"/>
  <c r="F96" i="6"/>
  <c r="E96" i="6"/>
  <c r="P94" i="6"/>
  <c r="M94" i="6"/>
  <c r="J94" i="6"/>
  <c r="Q94" i="6" s="1"/>
  <c r="P93" i="6"/>
  <c r="M93" i="6"/>
  <c r="J93" i="6"/>
  <c r="P92" i="6"/>
  <c r="Q92" i="6" s="1"/>
  <c r="M92" i="6"/>
  <c r="J92" i="6"/>
  <c r="P91" i="6"/>
  <c r="M91" i="6"/>
  <c r="J91" i="6"/>
  <c r="Q91" i="6" s="1"/>
  <c r="R90" i="6"/>
  <c r="N90" i="6"/>
  <c r="K90" i="6"/>
  <c r="R89" i="6"/>
  <c r="Q89" i="6"/>
  <c r="K89" i="6"/>
  <c r="N89" i="6" s="1"/>
  <c r="P88" i="6"/>
  <c r="M88" i="6"/>
  <c r="J88" i="6"/>
  <c r="Q88" i="6" s="1"/>
  <c r="P87" i="6"/>
  <c r="Q87" i="6" s="1"/>
  <c r="M87" i="6"/>
  <c r="J87" i="6"/>
  <c r="O86" i="6"/>
  <c r="M86" i="6"/>
  <c r="L86" i="6"/>
  <c r="K86" i="6"/>
  <c r="I86" i="6"/>
  <c r="H86" i="6"/>
  <c r="G86" i="6"/>
  <c r="J86" i="6" s="1"/>
  <c r="F86" i="6"/>
  <c r="E86" i="6"/>
  <c r="O85" i="6"/>
  <c r="N85" i="6"/>
  <c r="P85" i="6" s="1"/>
  <c r="L85" i="6"/>
  <c r="K85" i="6"/>
  <c r="M85" i="6" s="1"/>
  <c r="I85" i="6"/>
  <c r="H85" i="6"/>
  <c r="G85" i="6"/>
  <c r="F85" i="6"/>
  <c r="E85" i="6"/>
  <c r="J85" i="6" s="1"/>
  <c r="Q85" i="6" s="1"/>
  <c r="P83" i="6"/>
  <c r="Q83" i="6" s="1"/>
  <c r="M83" i="6"/>
  <c r="J83" i="6"/>
  <c r="P82" i="6"/>
  <c r="Q82" i="6" s="1"/>
  <c r="M82" i="6"/>
  <c r="J82" i="6"/>
  <c r="P81" i="6"/>
  <c r="M81" i="6"/>
  <c r="J81" i="6"/>
  <c r="Q81" i="6" s="1"/>
  <c r="P80" i="6"/>
  <c r="M80" i="6"/>
  <c r="J80" i="6"/>
  <c r="P79" i="6"/>
  <c r="Q79" i="6" s="1"/>
  <c r="M79" i="6"/>
  <c r="J79" i="6"/>
  <c r="P78" i="6"/>
  <c r="M78" i="6"/>
  <c r="J78" i="6"/>
  <c r="Q78" i="6" s="1"/>
  <c r="P77" i="6"/>
  <c r="Q77" i="6" s="1"/>
  <c r="M77" i="6"/>
  <c r="J77" i="6"/>
  <c r="P76" i="6"/>
  <c r="Q76" i="6" s="1"/>
  <c r="M76" i="6"/>
  <c r="J76" i="6"/>
  <c r="P75" i="6"/>
  <c r="M75" i="6"/>
  <c r="J75" i="6"/>
  <c r="Q75" i="6" s="1"/>
  <c r="P74" i="6"/>
  <c r="Q74" i="6" s="1"/>
  <c r="M74" i="6"/>
  <c r="J74" i="6"/>
  <c r="P73" i="6"/>
  <c r="Q73" i="6" s="1"/>
  <c r="M73" i="6"/>
  <c r="J73" i="6"/>
  <c r="P72" i="6"/>
  <c r="M72" i="6"/>
  <c r="J72" i="6"/>
  <c r="Q72" i="6" s="1"/>
  <c r="P71" i="6"/>
  <c r="M71" i="6"/>
  <c r="J71" i="6"/>
  <c r="P70" i="6"/>
  <c r="Q70" i="6" s="1"/>
  <c r="M70" i="6"/>
  <c r="J70" i="6"/>
  <c r="P69" i="6"/>
  <c r="M69" i="6"/>
  <c r="J69" i="6"/>
  <c r="Q69" i="6" s="1"/>
  <c r="P68" i="6"/>
  <c r="Q68" i="6" s="1"/>
  <c r="M68" i="6"/>
  <c r="J68" i="6"/>
  <c r="P67" i="6"/>
  <c r="Q67" i="6" s="1"/>
  <c r="M67" i="6"/>
  <c r="J67" i="6"/>
  <c r="P66" i="6"/>
  <c r="M66" i="6"/>
  <c r="J66" i="6"/>
  <c r="Q66" i="6" s="1"/>
  <c r="P65" i="6"/>
  <c r="Q65" i="6" s="1"/>
  <c r="M65" i="6"/>
  <c r="J65" i="6"/>
  <c r="P64" i="6"/>
  <c r="M64" i="6"/>
  <c r="J64" i="6"/>
  <c r="P63" i="6"/>
  <c r="M63" i="6"/>
  <c r="Q63" i="6" s="1"/>
  <c r="J63" i="6"/>
  <c r="P62" i="6"/>
  <c r="M62" i="6"/>
  <c r="J62" i="6"/>
  <c r="P61" i="6"/>
  <c r="Q61" i="6" s="1"/>
  <c r="M61" i="6"/>
  <c r="J61" i="6"/>
  <c r="P60" i="6"/>
  <c r="M60" i="6"/>
  <c r="J60" i="6"/>
  <c r="Q60" i="6" s="1"/>
  <c r="P59" i="6"/>
  <c r="O59" i="6"/>
  <c r="N59" i="6"/>
  <c r="M59" i="6"/>
  <c r="L59" i="6"/>
  <c r="K59" i="6"/>
  <c r="I59" i="6"/>
  <c r="H59" i="6"/>
  <c r="G59" i="6"/>
  <c r="J59" i="6" s="1"/>
  <c r="F59" i="6"/>
  <c r="E59" i="6"/>
  <c r="O58" i="6"/>
  <c r="N58" i="6"/>
  <c r="P58" i="6" s="1"/>
  <c r="L58" i="6"/>
  <c r="K58" i="6"/>
  <c r="M58" i="6" s="1"/>
  <c r="I58" i="6"/>
  <c r="H58" i="6"/>
  <c r="G58" i="6"/>
  <c r="F58" i="6"/>
  <c r="E58" i="6"/>
  <c r="J58" i="6" s="1"/>
  <c r="P56" i="6"/>
  <c r="M56" i="6"/>
  <c r="Q56" i="6" s="1"/>
  <c r="J56" i="6"/>
  <c r="P55" i="6"/>
  <c r="Q55" i="6" s="1"/>
  <c r="M55" i="6"/>
  <c r="J55" i="6"/>
  <c r="P54" i="6"/>
  <c r="M54" i="6"/>
  <c r="J54" i="6"/>
  <c r="Q54" i="6" s="1"/>
  <c r="P53" i="6"/>
  <c r="M53" i="6"/>
  <c r="Q53" i="6" s="1"/>
  <c r="J53" i="6"/>
  <c r="P52" i="6"/>
  <c r="M52" i="6"/>
  <c r="J52" i="6"/>
  <c r="P51" i="6"/>
  <c r="Q51" i="6" s="1"/>
  <c r="M51" i="6"/>
  <c r="J51" i="6"/>
  <c r="P50" i="6"/>
  <c r="M50" i="6"/>
  <c r="J50" i="6"/>
  <c r="Q50" i="6" s="1"/>
  <c r="P49" i="6"/>
  <c r="Q49" i="6" s="1"/>
  <c r="M49" i="6"/>
  <c r="J49" i="6"/>
  <c r="P48" i="6"/>
  <c r="M48" i="6"/>
  <c r="J48" i="6"/>
  <c r="J44" i="6" s="1"/>
  <c r="P47" i="6"/>
  <c r="M47" i="6"/>
  <c r="Q47" i="6" s="1"/>
  <c r="J47" i="6"/>
  <c r="P46" i="6"/>
  <c r="M46" i="6"/>
  <c r="M44" i="6" s="1"/>
  <c r="J46" i="6"/>
  <c r="P45" i="6"/>
  <c r="P43" i="6" s="1"/>
  <c r="M45" i="6"/>
  <c r="J45" i="6"/>
  <c r="J43" i="6" s="1"/>
  <c r="O44" i="6"/>
  <c r="N44" i="6"/>
  <c r="N40" i="6" s="1"/>
  <c r="P40" i="6" s="1"/>
  <c r="L44" i="6"/>
  <c r="K44" i="6"/>
  <c r="K40" i="6" s="1"/>
  <c r="I44" i="6"/>
  <c r="H44" i="6"/>
  <c r="G44" i="6"/>
  <c r="F44" i="6"/>
  <c r="E44" i="6"/>
  <c r="O43" i="6"/>
  <c r="O39" i="6" s="1"/>
  <c r="P39" i="6" s="1"/>
  <c r="Q39" i="6" s="1"/>
  <c r="N43" i="6"/>
  <c r="L43" i="6"/>
  <c r="L39" i="6" s="1"/>
  <c r="M39" i="6" s="1"/>
  <c r="K43" i="6"/>
  <c r="I43" i="6"/>
  <c r="I39" i="6" s="1"/>
  <c r="H43" i="6"/>
  <c r="G43" i="6"/>
  <c r="F43" i="6"/>
  <c r="F39" i="6" s="1"/>
  <c r="J39" i="6" s="1"/>
  <c r="E43" i="6"/>
  <c r="P42" i="6"/>
  <c r="Q42" i="6" s="1"/>
  <c r="M42" i="6"/>
  <c r="J42" i="6"/>
  <c r="P41" i="6"/>
  <c r="M41" i="6"/>
  <c r="J41" i="6"/>
  <c r="Q41" i="6" s="1"/>
  <c r="O40" i="6"/>
  <c r="M40" i="6"/>
  <c r="L40" i="6"/>
  <c r="I40" i="6"/>
  <c r="H40" i="6"/>
  <c r="G40" i="6"/>
  <c r="F40" i="6"/>
  <c r="E40" i="6"/>
  <c r="J40" i="6" s="1"/>
  <c r="N39" i="6"/>
  <c r="K39" i="6"/>
  <c r="H39" i="6"/>
  <c r="G39" i="6"/>
  <c r="E39" i="6"/>
  <c r="P37" i="6"/>
  <c r="M37" i="6"/>
  <c r="J37" i="6"/>
  <c r="Q37" i="6" s="1"/>
  <c r="P36" i="6"/>
  <c r="M36" i="6"/>
  <c r="Q36" i="6" s="1"/>
  <c r="J36" i="6"/>
  <c r="P35" i="6"/>
  <c r="Q35" i="6" s="1"/>
  <c r="M35" i="6"/>
  <c r="J35" i="6"/>
  <c r="Q34" i="6"/>
  <c r="P34" i="6"/>
  <c r="M34" i="6"/>
  <c r="J34" i="6"/>
  <c r="P33" i="6"/>
  <c r="M33" i="6"/>
  <c r="Q33" i="6" s="1"/>
  <c r="J33" i="6"/>
  <c r="P32" i="6"/>
  <c r="Q32" i="6" s="1"/>
  <c r="M32" i="6"/>
  <c r="J32" i="6"/>
  <c r="P31" i="6"/>
  <c r="M31" i="6"/>
  <c r="J31" i="6"/>
  <c r="Q31" i="6" s="1"/>
  <c r="P30" i="6"/>
  <c r="M30" i="6"/>
  <c r="Q30" i="6" s="1"/>
  <c r="J30" i="6"/>
  <c r="P29" i="6"/>
  <c r="Q29" i="6" s="1"/>
  <c r="M29" i="6"/>
  <c r="J29" i="6"/>
  <c r="P28" i="6"/>
  <c r="M28" i="6"/>
  <c r="J28" i="6"/>
  <c r="J22" i="6" s="1"/>
  <c r="P27" i="6"/>
  <c r="M27" i="6"/>
  <c r="Q27" i="6" s="1"/>
  <c r="J27" i="6"/>
  <c r="P26" i="6"/>
  <c r="P22" i="6" s="1"/>
  <c r="M26" i="6"/>
  <c r="J26" i="6"/>
  <c r="P25" i="6"/>
  <c r="M25" i="6"/>
  <c r="J25" i="6"/>
  <c r="Q25" i="6" s="1"/>
  <c r="P24" i="6"/>
  <c r="M24" i="6"/>
  <c r="Q24" i="6" s="1"/>
  <c r="J24" i="6"/>
  <c r="P23" i="6"/>
  <c r="O23" i="6"/>
  <c r="N23" i="6"/>
  <c r="M23" i="6"/>
  <c r="L23" i="6"/>
  <c r="K23" i="6"/>
  <c r="J23" i="6"/>
  <c r="I23" i="6"/>
  <c r="H23" i="6"/>
  <c r="G23" i="6"/>
  <c r="G7" i="6" s="1"/>
  <c r="G5" i="6" s="1"/>
  <c r="F23" i="6"/>
  <c r="E23" i="6"/>
  <c r="O22" i="6"/>
  <c r="N22" i="6"/>
  <c r="N6" i="6" s="1"/>
  <c r="L22" i="6"/>
  <c r="K22" i="6"/>
  <c r="K6" i="6" s="1"/>
  <c r="I22" i="6"/>
  <c r="H22" i="6"/>
  <c r="H6" i="6" s="1"/>
  <c r="G22" i="6"/>
  <c r="F22" i="6"/>
  <c r="E22" i="6"/>
  <c r="E6" i="6" s="1"/>
  <c r="P21" i="6"/>
  <c r="M21" i="6"/>
  <c r="Q21" i="6" s="1"/>
  <c r="J21" i="6"/>
  <c r="P20" i="6"/>
  <c r="Q20" i="6" s="1"/>
  <c r="M20" i="6"/>
  <c r="J20" i="6"/>
  <c r="P19" i="6"/>
  <c r="M19" i="6"/>
  <c r="J19" i="6"/>
  <c r="Q19" i="6" s="1"/>
  <c r="P18" i="6"/>
  <c r="M18" i="6"/>
  <c r="Q18" i="6" s="1"/>
  <c r="J18" i="6"/>
  <c r="P17" i="6"/>
  <c r="Q17" i="6" s="1"/>
  <c r="M17" i="6"/>
  <c r="J17" i="6"/>
  <c r="P16" i="6"/>
  <c r="M16" i="6"/>
  <c r="J16" i="6"/>
  <c r="Q16" i="6" s="1"/>
  <c r="P15" i="6"/>
  <c r="M15" i="6"/>
  <c r="Q15" i="6" s="1"/>
  <c r="J15" i="6"/>
  <c r="P14" i="6"/>
  <c r="Q14" i="6" s="1"/>
  <c r="M14" i="6"/>
  <c r="J14" i="6"/>
  <c r="P13" i="6"/>
  <c r="M13" i="6"/>
  <c r="J13" i="6"/>
  <c r="Q13" i="6" s="1"/>
  <c r="P12" i="6"/>
  <c r="M12" i="6"/>
  <c r="Q12" i="6" s="1"/>
  <c r="J12" i="6"/>
  <c r="P11" i="6"/>
  <c r="Q11" i="6" s="1"/>
  <c r="M11" i="6"/>
  <c r="J11" i="6"/>
  <c r="P10" i="6"/>
  <c r="M10" i="6"/>
  <c r="J10" i="6"/>
  <c r="Q10" i="6" s="1"/>
  <c r="O9" i="6"/>
  <c r="O7" i="6" s="1"/>
  <c r="O5" i="6" s="1"/>
  <c r="N9" i="6"/>
  <c r="P9" i="6" s="1"/>
  <c r="Q9" i="6" s="1"/>
  <c r="L9" i="6"/>
  <c r="L7" i="6" s="1"/>
  <c r="L5" i="6" s="1"/>
  <c r="K9" i="6"/>
  <c r="M9" i="6" s="1"/>
  <c r="I9" i="6"/>
  <c r="I7" i="6" s="1"/>
  <c r="H9" i="6"/>
  <c r="G9" i="6"/>
  <c r="F9" i="6"/>
  <c r="F7" i="6" s="1"/>
  <c r="E9" i="6"/>
  <c r="J9" i="6" s="1"/>
  <c r="P8" i="6"/>
  <c r="O8" i="6"/>
  <c r="N8" i="6"/>
  <c r="M8" i="6"/>
  <c r="L8" i="6"/>
  <c r="K8" i="6"/>
  <c r="I8" i="6"/>
  <c r="H8" i="6"/>
  <c r="G8" i="6"/>
  <c r="J8" i="6" s="1"/>
  <c r="F8" i="6"/>
  <c r="E8" i="6"/>
  <c r="N7" i="6"/>
  <c r="P7" i="6" s="1"/>
  <c r="K7" i="6"/>
  <c r="H7" i="6"/>
  <c r="H5" i="6" s="1"/>
  <c r="E7" i="6"/>
  <c r="O6" i="6"/>
  <c r="L6" i="6"/>
  <c r="L4" i="6" s="1"/>
  <c r="I6" i="6"/>
  <c r="F6" i="6"/>
  <c r="P322" i="10"/>
  <c r="Q322" i="10" s="1"/>
  <c r="M322" i="10"/>
  <c r="J322" i="10"/>
  <c r="P321" i="10"/>
  <c r="M321" i="10"/>
  <c r="J321" i="10"/>
  <c r="Q321" i="10" s="1"/>
  <c r="P320" i="10"/>
  <c r="Q320" i="10" s="1"/>
  <c r="M320" i="10"/>
  <c r="J320" i="10"/>
  <c r="P319" i="10"/>
  <c r="Q319" i="10" s="1"/>
  <c r="M319" i="10"/>
  <c r="J319" i="10"/>
  <c r="P318" i="10"/>
  <c r="M318" i="10"/>
  <c r="J318" i="10"/>
  <c r="Q318" i="10" s="1"/>
  <c r="P317" i="10"/>
  <c r="Q317" i="10" s="1"/>
  <c r="M317" i="10"/>
  <c r="J317" i="10"/>
  <c r="P316" i="10"/>
  <c r="Q316" i="10" s="1"/>
  <c r="M316" i="10"/>
  <c r="J316" i="10"/>
  <c r="P315" i="10"/>
  <c r="M315" i="10"/>
  <c r="J315" i="10"/>
  <c r="Q315" i="10" s="1"/>
  <c r="P314" i="10"/>
  <c r="Q314" i="10" s="1"/>
  <c r="M314" i="10"/>
  <c r="J314" i="10"/>
  <c r="P313" i="10"/>
  <c r="Q313" i="10" s="1"/>
  <c r="M313" i="10"/>
  <c r="J313" i="10"/>
  <c r="P312" i="10"/>
  <c r="M312" i="10"/>
  <c r="J312" i="10"/>
  <c r="Q312" i="10" s="1"/>
  <c r="P311" i="10"/>
  <c r="Q311" i="10" s="1"/>
  <c r="M311" i="10"/>
  <c r="J311" i="10"/>
  <c r="P310" i="10"/>
  <c r="Q310" i="10" s="1"/>
  <c r="M310" i="10"/>
  <c r="J310" i="10"/>
  <c r="P309" i="10"/>
  <c r="M309" i="10"/>
  <c r="J309" i="10"/>
  <c r="Q309" i="10" s="1"/>
  <c r="P308" i="10"/>
  <c r="Q308" i="10" s="1"/>
  <c r="M308" i="10"/>
  <c r="J308" i="10"/>
  <c r="P307" i="10"/>
  <c r="Q307" i="10" s="1"/>
  <c r="M307" i="10"/>
  <c r="J307" i="10"/>
  <c r="P306" i="10"/>
  <c r="M306" i="10"/>
  <c r="J306" i="10"/>
  <c r="Q306" i="10" s="1"/>
  <c r="P305" i="10"/>
  <c r="Q305" i="10" s="1"/>
  <c r="M305" i="10"/>
  <c r="J305" i="10"/>
  <c r="P304" i="10"/>
  <c r="Q304" i="10" s="1"/>
  <c r="M304" i="10"/>
  <c r="J304" i="10"/>
  <c r="P303" i="10"/>
  <c r="M303" i="10"/>
  <c r="J303" i="10"/>
  <c r="Q303" i="10" s="1"/>
  <c r="P302" i="10"/>
  <c r="Q302" i="10" s="1"/>
  <c r="M302" i="10"/>
  <c r="J302" i="10"/>
  <c r="P301" i="10"/>
  <c r="Q301" i="10" s="1"/>
  <c r="M301" i="10"/>
  <c r="J301" i="10"/>
  <c r="P300" i="10"/>
  <c r="M300" i="10"/>
  <c r="J300" i="10"/>
  <c r="Q300" i="10" s="1"/>
  <c r="P299" i="10"/>
  <c r="Q299" i="10" s="1"/>
  <c r="M299" i="10"/>
  <c r="J299" i="10"/>
  <c r="P298" i="10"/>
  <c r="Q298" i="10" s="1"/>
  <c r="M298" i="10"/>
  <c r="J298" i="10"/>
  <c r="P297" i="10"/>
  <c r="M297" i="10"/>
  <c r="J297" i="10"/>
  <c r="Q297" i="10" s="1"/>
  <c r="P296" i="10"/>
  <c r="Q296" i="10" s="1"/>
  <c r="M296" i="10"/>
  <c r="J296" i="10"/>
  <c r="P295" i="10"/>
  <c r="Q295" i="10" s="1"/>
  <c r="M295" i="10"/>
  <c r="J295" i="10"/>
  <c r="O294" i="10"/>
  <c r="N294" i="10"/>
  <c r="P294" i="10" s="1"/>
  <c r="L294" i="10"/>
  <c r="K294" i="10"/>
  <c r="M294" i="10" s="1"/>
  <c r="I294" i="10"/>
  <c r="H294" i="10"/>
  <c r="G294" i="10"/>
  <c r="F294" i="10"/>
  <c r="E294" i="10"/>
  <c r="J294" i="10" s="1"/>
  <c r="O293" i="10"/>
  <c r="P293" i="10" s="1"/>
  <c r="N293" i="10"/>
  <c r="L293" i="10"/>
  <c r="M293" i="10" s="1"/>
  <c r="K293" i="10"/>
  <c r="I293" i="10"/>
  <c r="H293" i="10"/>
  <c r="G293" i="10"/>
  <c r="F293" i="10"/>
  <c r="J293" i="10" s="1"/>
  <c r="E293" i="10"/>
  <c r="P292" i="10"/>
  <c r="Q292" i="10" s="1"/>
  <c r="M292" i="10"/>
  <c r="J292" i="10"/>
  <c r="P291" i="10"/>
  <c r="M291" i="10"/>
  <c r="J291" i="10"/>
  <c r="Q291" i="10" s="1"/>
  <c r="P290" i="10"/>
  <c r="Q290" i="10" s="1"/>
  <c r="M290" i="10"/>
  <c r="J290" i="10"/>
  <c r="P289" i="10"/>
  <c r="Q289" i="10" s="1"/>
  <c r="M289" i="10"/>
  <c r="J289" i="10"/>
  <c r="P288" i="10"/>
  <c r="M288" i="10"/>
  <c r="J288" i="10"/>
  <c r="Q288" i="10" s="1"/>
  <c r="P287" i="10"/>
  <c r="Q287" i="10" s="1"/>
  <c r="M287" i="10"/>
  <c r="J287" i="10"/>
  <c r="P286" i="10"/>
  <c r="Q286" i="10" s="1"/>
  <c r="M286" i="10"/>
  <c r="J286" i="10"/>
  <c r="P285" i="10"/>
  <c r="M285" i="10"/>
  <c r="J285" i="10"/>
  <c r="Q285" i="10" s="1"/>
  <c r="P284" i="10"/>
  <c r="Q284" i="10" s="1"/>
  <c r="M284" i="10"/>
  <c r="J284" i="10"/>
  <c r="P283" i="10"/>
  <c r="Q283" i="10" s="1"/>
  <c r="M283" i="10"/>
  <c r="J283" i="10"/>
  <c r="P282" i="10"/>
  <c r="M282" i="10"/>
  <c r="J282" i="10"/>
  <c r="Q282" i="10" s="1"/>
  <c r="P281" i="10"/>
  <c r="Q281" i="10" s="1"/>
  <c r="M281" i="10"/>
  <c r="J281" i="10"/>
  <c r="P280" i="10"/>
  <c r="Q280" i="10" s="1"/>
  <c r="M280" i="10"/>
  <c r="J280" i="10"/>
  <c r="P279" i="10"/>
  <c r="M279" i="10"/>
  <c r="J279" i="10"/>
  <c r="Q279" i="10" s="1"/>
  <c r="P278" i="10"/>
  <c r="Q278" i="10" s="1"/>
  <c r="M278" i="10"/>
  <c r="J278" i="10"/>
  <c r="P277" i="10"/>
  <c r="Q277" i="10" s="1"/>
  <c r="M277" i="10"/>
  <c r="J277" i="10"/>
  <c r="P276" i="10"/>
  <c r="M276" i="10"/>
  <c r="J276" i="10"/>
  <c r="Q276" i="10" s="1"/>
  <c r="P275" i="10"/>
  <c r="Q275" i="10" s="1"/>
  <c r="M275" i="10"/>
  <c r="J275" i="10"/>
  <c r="P274" i="10"/>
  <c r="Q274" i="10" s="1"/>
  <c r="M274" i="10"/>
  <c r="J274" i="10"/>
  <c r="P273" i="10"/>
  <c r="M273" i="10"/>
  <c r="J273" i="10"/>
  <c r="Q273" i="10" s="1"/>
  <c r="O272" i="10"/>
  <c r="P272" i="10" s="1"/>
  <c r="N272" i="10"/>
  <c r="L272" i="10"/>
  <c r="M272" i="10" s="1"/>
  <c r="K272" i="10"/>
  <c r="I272" i="10"/>
  <c r="I264" i="10" s="1"/>
  <c r="H272" i="10"/>
  <c r="G272" i="10"/>
  <c r="F272" i="10"/>
  <c r="J272" i="10" s="1"/>
  <c r="E272" i="10"/>
  <c r="P271" i="10"/>
  <c r="O271" i="10"/>
  <c r="N271" i="10"/>
  <c r="M271" i="10"/>
  <c r="L271" i="10"/>
  <c r="K271" i="10"/>
  <c r="I271" i="10"/>
  <c r="H271" i="10"/>
  <c r="G271" i="10"/>
  <c r="G263" i="10" s="1"/>
  <c r="F271" i="10"/>
  <c r="E271" i="10"/>
  <c r="P270" i="10"/>
  <c r="M270" i="10"/>
  <c r="J270" i="10"/>
  <c r="Q270" i="10" s="1"/>
  <c r="P269" i="10"/>
  <c r="Q269" i="10" s="1"/>
  <c r="M269" i="10"/>
  <c r="J269" i="10"/>
  <c r="P268" i="10"/>
  <c r="Q268" i="10" s="1"/>
  <c r="M268" i="10"/>
  <c r="J268" i="10"/>
  <c r="P267" i="10"/>
  <c r="M267" i="10"/>
  <c r="J267" i="10"/>
  <c r="Q267" i="10" s="1"/>
  <c r="P266" i="10"/>
  <c r="Q266" i="10" s="1"/>
  <c r="M266" i="10"/>
  <c r="J266" i="10"/>
  <c r="P265" i="10"/>
  <c r="Q265" i="10" s="1"/>
  <c r="M265" i="10"/>
  <c r="J265" i="10"/>
  <c r="N264" i="10"/>
  <c r="K264" i="10"/>
  <c r="H264" i="10"/>
  <c r="G264" i="10"/>
  <c r="E264" i="10"/>
  <c r="O263" i="10"/>
  <c r="P263" i="10" s="1"/>
  <c r="N263" i="10"/>
  <c r="L263" i="10"/>
  <c r="M263" i="10" s="1"/>
  <c r="K263" i="10"/>
  <c r="I263" i="10"/>
  <c r="H263" i="10"/>
  <c r="F263" i="10"/>
  <c r="E263" i="10"/>
  <c r="P261" i="10"/>
  <c r="Q261" i="10" s="1"/>
  <c r="J261" i="10"/>
  <c r="P260" i="10"/>
  <c r="Q260" i="10" s="1"/>
  <c r="M260" i="10"/>
  <c r="J260" i="10"/>
  <c r="P259" i="10"/>
  <c r="M259" i="10"/>
  <c r="J259" i="10"/>
  <c r="Q259" i="10" s="1"/>
  <c r="P258" i="10"/>
  <c r="Q258" i="10" s="1"/>
  <c r="M258" i="10"/>
  <c r="J258" i="10"/>
  <c r="P257" i="10"/>
  <c r="Q257" i="10" s="1"/>
  <c r="M257" i="10"/>
  <c r="J257" i="10"/>
  <c r="P256" i="10"/>
  <c r="M256" i="10"/>
  <c r="J256" i="10"/>
  <c r="Q256" i="10" s="1"/>
  <c r="P255" i="10"/>
  <c r="Q255" i="10" s="1"/>
  <c r="M255" i="10"/>
  <c r="J255" i="10"/>
  <c r="P254" i="10"/>
  <c r="Q254" i="10" s="1"/>
  <c r="M254" i="10"/>
  <c r="J254" i="10"/>
  <c r="P253" i="10"/>
  <c r="M253" i="10"/>
  <c r="J253" i="10"/>
  <c r="Q253" i="10" s="1"/>
  <c r="P252" i="10"/>
  <c r="Q252" i="10" s="1"/>
  <c r="M252" i="10"/>
  <c r="J252" i="10"/>
  <c r="P251" i="10"/>
  <c r="Q251" i="10" s="1"/>
  <c r="M251" i="10"/>
  <c r="J251" i="10"/>
  <c r="P250" i="10"/>
  <c r="M250" i="10"/>
  <c r="J250" i="10"/>
  <c r="Q250" i="10" s="1"/>
  <c r="P249" i="10"/>
  <c r="Q249" i="10" s="1"/>
  <c r="M249" i="10"/>
  <c r="J249" i="10"/>
  <c r="P248" i="10"/>
  <c r="Q248" i="10" s="1"/>
  <c r="M248" i="10"/>
  <c r="J248" i="10"/>
  <c r="P247" i="10"/>
  <c r="M247" i="10"/>
  <c r="J247" i="10"/>
  <c r="Q247" i="10" s="1"/>
  <c r="P246" i="10"/>
  <c r="Q246" i="10" s="1"/>
  <c r="M246" i="10"/>
  <c r="J246" i="10"/>
  <c r="P245" i="10"/>
  <c r="Q245" i="10" s="1"/>
  <c r="M245" i="10"/>
  <c r="P244" i="10"/>
  <c r="Q244" i="10" s="1"/>
  <c r="M244" i="10"/>
  <c r="J244" i="10"/>
  <c r="O243" i="10"/>
  <c r="N243" i="10"/>
  <c r="P243" i="10" s="1"/>
  <c r="Q243" i="10" s="1"/>
  <c r="L243" i="10"/>
  <c r="K243" i="10"/>
  <c r="M243" i="10" s="1"/>
  <c r="I243" i="10"/>
  <c r="H243" i="10"/>
  <c r="G243" i="10"/>
  <c r="F243" i="10"/>
  <c r="E243" i="10"/>
  <c r="J243" i="10" s="1"/>
  <c r="O242" i="10"/>
  <c r="P242" i="10" s="1"/>
  <c r="N242" i="10"/>
  <c r="L242" i="10"/>
  <c r="M242" i="10" s="1"/>
  <c r="K242" i="10"/>
  <c r="I242" i="10"/>
  <c r="H242" i="10"/>
  <c r="G242" i="10"/>
  <c r="F242" i="10"/>
  <c r="E242" i="10"/>
  <c r="J242" i="10" s="1"/>
  <c r="P240" i="10"/>
  <c r="Q240" i="10" s="1"/>
  <c r="M240" i="10"/>
  <c r="J240" i="10"/>
  <c r="P239" i="10"/>
  <c r="M239" i="10"/>
  <c r="J239" i="10"/>
  <c r="Q239" i="10" s="1"/>
  <c r="P238" i="10"/>
  <c r="Q238" i="10" s="1"/>
  <c r="M238" i="10"/>
  <c r="J238" i="10"/>
  <c r="P237" i="10"/>
  <c r="Q237" i="10" s="1"/>
  <c r="M237" i="10"/>
  <c r="J237" i="10"/>
  <c r="P236" i="10"/>
  <c r="M236" i="10"/>
  <c r="J236" i="10"/>
  <c r="Q236" i="10" s="1"/>
  <c r="P235" i="10"/>
  <c r="Q235" i="10" s="1"/>
  <c r="M235" i="10"/>
  <c r="J235" i="10"/>
  <c r="P234" i="10"/>
  <c r="Q234" i="10" s="1"/>
  <c r="M234" i="10"/>
  <c r="J234" i="10"/>
  <c r="P233" i="10"/>
  <c r="M233" i="10"/>
  <c r="J233" i="10"/>
  <c r="Q233" i="10" s="1"/>
  <c r="P232" i="10"/>
  <c r="Q232" i="10" s="1"/>
  <c r="M232" i="10"/>
  <c r="J232" i="10"/>
  <c r="P231" i="10"/>
  <c r="Q231" i="10" s="1"/>
  <c r="M231" i="10"/>
  <c r="J231" i="10"/>
  <c r="P230" i="10"/>
  <c r="M230" i="10"/>
  <c r="J230" i="10"/>
  <c r="Q230" i="10" s="1"/>
  <c r="P229" i="10"/>
  <c r="Q229" i="10" s="1"/>
  <c r="M229" i="10"/>
  <c r="J229" i="10"/>
  <c r="P228" i="10"/>
  <c r="Q228" i="10" s="1"/>
  <c r="M228" i="10"/>
  <c r="J228" i="10"/>
  <c r="P227" i="10"/>
  <c r="M227" i="10"/>
  <c r="J227" i="10"/>
  <c r="Q227" i="10" s="1"/>
  <c r="P226" i="10"/>
  <c r="Q226" i="10" s="1"/>
  <c r="M226" i="10"/>
  <c r="J226" i="10"/>
  <c r="P225" i="10"/>
  <c r="Q225" i="10" s="1"/>
  <c r="M225" i="10"/>
  <c r="J225" i="10"/>
  <c r="P224" i="10"/>
  <c r="M224" i="10"/>
  <c r="J224" i="10"/>
  <c r="Q224" i="10" s="1"/>
  <c r="P223" i="10"/>
  <c r="Q223" i="10" s="1"/>
  <c r="M223" i="10"/>
  <c r="J223" i="10"/>
  <c r="P222" i="10"/>
  <c r="Q222" i="10" s="1"/>
  <c r="M222" i="10"/>
  <c r="J222" i="10"/>
  <c r="P221" i="10"/>
  <c r="M221" i="10"/>
  <c r="J221" i="10"/>
  <c r="Q221" i="10" s="1"/>
  <c r="O220" i="10"/>
  <c r="N220" i="10"/>
  <c r="P220" i="10" s="1"/>
  <c r="Q220" i="10" s="1"/>
  <c r="L220" i="10"/>
  <c r="K220" i="10"/>
  <c r="M220" i="10" s="1"/>
  <c r="I220" i="10"/>
  <c r="H220" i="10"/>
  <c r="G220" i="10"/>
  <c r="F220" i="10"/>
  <c r="E220" i="10"/>
  <c r="J220" i="10" s="1"/>
  <c r="P219" i="10"/>
  <c r="O219" i="10"/>
  <c r="N219" i="10"/>
  <c r="M219" i="10"/>
  <c r="L219" i="10"/>
  <c r="K219" i="10"/>
  <c r="I219" i="10"/>
  <c r="H219" i="10"/>
  <c r="G219" i="10"/>
  <c r="J219" i="10" s="1"/>
  <c r="F219" i="10"/>
  <c r="E219" i="10"/>
  <c r="P217" i="10"/>
  <c r="M217" i="10"/>
  <c r="J217" i="10"/>
  <c r="Q217" i="10" s="1"/>
  <c r="P216" i="10"/>
  <c r="M216" i="10"/>
  <c r="Q216" i="10" s="1"/>
  <c r="J216" i="10"/>
  <c r="P215" i="10"/>
  <c r="Q215" i="10" s="1"/>
  <c r="M215" i="10"/>
  <c r="J215" i="10"/>
  <c r="P214" i="10"/>
  <c r="M214" i="10"/>
  <c r="J214" i="10"/>
  <c r="Q214" i="10" s="1"/>
  <c r="P213" i="10"/>
  <c r="M213" i="10"/>
  <c r="Q213" i="10" s="1"/>
  <c r="J213" i="10"/>
  <c r="P212" i="10"/>
  <c r="Q212" i="10" s="1"/>
  <c r="M212" i="10"/>
  <c r="J212" i="10"/>
  <c r="P211" i="10"/>
  <c r="M211" i="10"/>
  <c r="J211" i="10"/>
  <c r="Q211" i="10" s="1"/>
  <c r="P210" i="10"/>
  <c r="M210" i="10"/>
  <c r="Q210" i="10" s="1"/>
  <c r="J210" i="10"/>
  <c r="P209" i="10"/>
  <c r="Q209" i="10" s="1"/>
  <c r="M209" i="10"/>
  <c r="J209" i="10"/>
  <c r="P208" i="10"/>
  <c r="M208" i="10"/>
  <c r="J208" i="10"/>
  <c r="Q208" i="10" s="1"/>
  <c r="O207" i="10"/>
  <c r="N207" i="10"/>
  <c r="P207" i="10" s="1"/>
  <c r="L207" i="10"/>
  <c r="K207" i="10"/>
  <c r="I207" i="10"/>
  <c r="H207" i="10"/>
  <c r="G207" i="10"/>
  <c r="F207" i="10"/>
  <c r="E207" i="10"/>
  <c r="P206" i="10"/>
  <c r="O206" i="10"/>
  <c r="N206" i="10"/>
  <c r="M206" i="10"/>
  <c r="L206" i="10"/>
  <c r="K206" i="10"/>
  <c r="I206" i="10"/>
  <c r="H206" i="10"/>
  <c r="G206" i="10"/>
  <c r="J206" i="10" s="1"/>
  <c r="F206" i="10"/>
  <c r="E206" i="10"/>
  <c r="P205" i="10"/>
  <c r="M205" i="10"/>
  <c r="J205" i="10"/>
  <c r="Q205" i="10" s="1"/>
  <c r="P204" i="10"/>
  <c r="M204" i="10"/>
  <c r="Q204" i="10" s="1"/>
  <c r="J204" i="10"/>
  <c r="P203" i="10"/>
  <c r="Q203" i="10" s="1"/>
  <c r="M203" i="10"/>
  <c r="J203" i="10"/>
  <c r="P202" i="10"/>
  <c r="M202" i="10"/>
  <c r="J202" i="10"/>
  <c r="Q202" i="10" s="1"/>
  <c r="P201" i="10"/>
  <c r="M201" i="10"/>
  <c r="Q201" i="10" s="1"/>
  <c r="J201" i="10"/>
  <c r="P200" i="10"/>
  <c r="Q200" i="10" s="1"/>
  <c r="M200" i="10"/>
  <c r="J200" i="10"/>
  <c r="P199" i="10"/>
  <c r="M199" i="10"/>
  <c r="J199" i="10"/>
  <c r="Q199" i="10" s="1"/>
  <c r="P198" i="10"/>
  <c r="M198" i="10"/>
  <c r="Q198" i="10" s="1"/>
  <c r="J198" i="10"/>
  <c r="P197" i="10"/>
  <c r="Q197" i="10" s="1"/>
  <c r="M197" i="10"/>
  <c r="J197" i="10"/>
  <c r="P196" i="10"/>
  <c r="M196" i="10"/>
  <c r="J196" i="10"/>
  <c r="Q196" i="10" s="1"/>
  <c r="P195" i="10"/>
  <c r="M195" i="10"/>
  <c r="Q195" i="10" s="1"/>
  <c r="J195" i="10"/>
  <c r="P194" i="10"/>
  <c r="Q194" i="10" s="1"/>
  <c r="M194" i="10"/>
  <c r="J194" i="10"/>
  <c r="P193" i="10"/>
  <c r="M193" i="10"/>
  <c r="J193" i="10"/>
  <c r="Q193" i="10" s="1"/>
  <c r="P192" i="10"/>
  <c r="M192" i="10"/>
  <c r="Q192" i="10" s="1"/>
  <c r="J192" i="10"/>
  <c r="P191" i="10"/>
  <c r="Q191" i="10" s="1"/>
  <c r="M191" i="10"/>
  <c r="J191" i="10"/>
  <c r="P190" i="10"/>
  <c r="M190" i="10"/>
  <c r="J190" i="10"/>
  <c r="Q190" i="10" s="1"/>
  <c r="O189" i="10"/>
  <c r="O181" i="10" s="1"/>
  <c r="N189" i="10"/>
  <c r="P189" i="10" s="1"/>
  <c r="L189" i="10"/>
  <c r="L181" i="10" s="1"/>
  <c r="K189" i="10"/>
  <c r="I189" i="10"/>
  <c r="I181" i="10" s="1"/>
  <c r="H189" i="10"/>
  <c r="G189" i="10"/>
  <c r="F189" i="10"/>
  <c r="F181" i="10" s="1"/>
  <c r="E189" i="10"/>
  <c r="P188" i="10"/>
  <c r="O188" i="10"/>
  <c r="N188" i="10"/>
  <c r="M188" i="10"/>
  <c r="L188" i="10"/>
  <c r="K188" i="10"/>
  <c r="I188" i="10"/>
  <c r="H188" i="10"/>
  <c r="G188" i="10"/>
  <c r="G180" i="10" s="1"/>
  <c r="F188" i="10"/>
  <c r="E188" i="10"/>
  <c r="P187" i="10"/>
  <c r="M187" i="10"/>
  <c r="J187" i="10"/>
  <c r="Q187" i="10" s="1"/>
  <c r="P186" i="10"/>
  <c r="M186" i="10"/>
  <c r="Q186" i="10" s="1"/>
  <c r="J186" i="10"/>
  <c r="P185" i="10"/>
  <c r="Q185" i="10" s="1"/>
  <c r="M185" i="10"/>
  <c r="J185" i="10"/>
  <c r="P184" i="10"/>
  <c r="M184" i="10"/>
  <c r="J184" i="10"/>
  <c r="Q184" i="10" s="1"/>
  <c r="P183" i="10"/>
  <c r="M183" i="10"/>
  <c r="Q183" i="10" s="1"/>
  <c r="J183" i="10"/>
  <c r="P182" i="10"/>
  <c r="Q182" i="10" s="1"/>
  <c r="M182" i="10"/>
  <c r="J182" i="10"/>
  <c r="N181" i="10"/>
  <c r="P181" i="10" s="1"/>
  <c r="K181" i="10"/>
  <c r="M181" i="10" s="1"/>
  <c r="H181" i="10"/>
  <c r="G181" i="10"/>
  <c r="E181" i="10"/>
  <c r="J181" i="10" s="1"/>
  <c r="O180" i="10"/>
  <c r="N180" i="10"/>
  <c r="L180" i="10"/>
  <c r="K180" i="10"/>
  <c r="I180" i="10"/>
  <c r="H180" i="10"/>
  <c r="F180" i="10"/>
  <c r="E180" i="10"/>
  <c r="P178" i="10"/>
  <c r="Q178" i="10" s="1"/>
  <c r="M178" i="10"/>
  <c r="J178" i="10"/>
  <c r="P177" i="10"/>
  <c r="M177" i="10"/>
  <c r="J177" i="10"/>
  <c r="Q177" i="10" s="1"/>
  <c r="P176" i="10"/>
  <c r="M176" i="10"/>
  <c r="Q176" i="10" s="1"/>
  <c r="J176" i="10"/>
  <c r="P175" i="10"/>
  <c r="M175" i="10"/>
  <c r="J175" i="10"/>
  <c r="P174" i="10"/>
  <c r="Q174" i="10" s="1"/>
  <c r="M174" i="10"/>
  <c r="J174" i="10"/>
  <c r="P173" i="10"/>
  <c r="M173" i="10"/>
  <c r="J173" i="10"/>
  <c r="Q173" i="10" s="1"/>
  <c r="P172" i="10"/>
  <c r="M172" i="10"/>
  <c r="J172" i="10"/>
  <c r="P171" i="10"/>
  <c r="M171" i="10"/>
  <c r="Q171" i="10" s="1"/>
  <c r="J171" i="10"/>
  <c r="P170" i="10"/>
  <c r="Q170" i="10" s="1"/>
  <c r="M170" i="10"/>
  <c r="J170" i="10"/>
  <c r="P169" i="10"/>
  <c r="M169" i="10"/>
  <c r="J169" i="10"/>
  <c r="Q169" i="10" s="1"/>
  <c r="P166" i="10"/>
  <c r="M166" i="10"/>
  <c r="Q166" i="10" s="1"/>
  <c r="J166" i="10"/>
  <c r="P165" i="10"/>
  <c r="Q165" i="10" s="1"/>
  <c r="M165" i="10"/>
  <c r="J165" i="10"/>
  <c r="P164" i="10"/>
  <c r="M164" i="10"/>
  <c r="J164" i="10"/>
  <c r="Q164" i="10" s="1"/>
  <c r="P163" i="10"/>
  <c r="M163" i="10"/>
  <c r="Q163" i="10" s="1"/>
  <c r="J163" i="10"/>
  <c r="P162" i="10"/>
  <c r="Q162" i="10" s="1"/>
  <c r="M162" i="10"/>
  <c r="J162" i="10"/>
  <c r="P161" i="10"/>
  <c r="M161" i="10"/>
  <c r="J161" i="10"/>
  <c r="Q161" i="10" s="1"/>
  <c r="P160" i="10"/>
  <c r="M160" i="10"/>
  <c r="Q160" i="10" s="1"/>
  <c r="J160" i="10"/>
  <c r="P159" i="10"/>
  <c r="Q159" i="10" s="1"/>
  <c r="M159" i="10"/>
  <c r="J159" i="10"/>
  <c r="O158" i="10"/>
  <c r="N158" i="10"/>
  <c r="P158" i="10" s="1"/>
  <c r="Q158" i="10" s="1"/>
  <c r="L158" i="10"/>
  <c r="K158" i="10"/>
  <c r="M158" i="10" s="1"/>
  <c r="I158" i="10"/>
  <c r="H158" i="10"/>
  <c r="G158" i="10"/>
  <c r="F158" i="10"/>
  <c r="E158" i="10"/>
  <c r="J158" i="10" s="1"/>
  <c r="O157" i="10"/>
  <c r="N157" i="10"/>
  <c r="L157" i="10"/>
  <c r="K157" i="10"/>
  <c r="M157" i="10" s="1"/>
  <c r="I157" i="10"/>
  <c r="H157" i="10"/>
  <c r="G157" i="10"/>
  <c r="F157" i="10"/>
  <c r="E157" i="10"/>
  <c r="P155" i="10"/>
  <c r="Q155" i="10" s="1"/>
  <c r="M155" i="10"/>
  <c r="J155" i="10"/>
  <c r="P154" i="10"/>
  <c r="M154" i="10"/>
  <c r="J154" i="10"/>
  <c r="Q154" i="10" s="1"/>
  <c r="P153" i="10"/>
  <c r="M153" i="10"/>
  <c r="Q153" i="10" s="1"/>
  <c r="J153" i="10"/>
  <c r="P152" i="10"/>
  <c r="Q152" i="10" s="1"/>
  <c r="M152" i="10"/>
  <c r="J152" i="10"/>
  <c r="P151" i="10"/>
  <c r="M151" i="10"/>
  <c r="J151" i="10"/>
  <c r="Q151" i="10" s="1"/>
  <c r="P150" i="10"/>
  <c r="M150" i="10"/>
  <c r="Q150" i="10" s="1"/>
  <c r="J150" i="10"/>
  <c r="P149" i="10"/>
  <c r="Q149" i="10" s="1"/>
  <c r="M149" i="10"/>
  <c r="J149" i="10"/>
  <c r="P148" i="10"/>
  <c r="M148" i="10"/>
  <c r="J148" i="10"/>
  <c r="Q148" i="10" s="1"/>
  <c r="O147" i="10"/>
  <c r="N147" i="10"/>
  <c r="L147" i="10"/>
  <c r="K147" i="10"/>
  <c r="M147" i="10" s="1"/>
  <c r="I147" i="10"/>
  <c r="H147" i="10"/>
  <c r="G147" i="10"/>
  <c r="F147" i="10"/>
  <c r="E147" i="10"/>
  <c r="P146" i="10"/>
  <c r="O146" i="10"/>
  <c r="N146" i="10"/>
  <c r="M146" i="10"/>
  <c r="L146" i="10"/>
  <c r="K146" i="10"/>
  <c r="I146" i="10"/>
  <c r="H146" i="10"/>
  <c r="G146" i="10"/>
  <c r="J146" i="10" s="1"/>
  <c r="F146" i="10"/>
  <c r="E146" i="10"/>
  <c r="P144" i="10"/>
  <c r="M144" i="10"/>
  <c r="J144" i="10"/>
  <c r="Q144" i="10" s="1"/>
  <c r="P143" i="10"/>
  <c r="M143" i="10"/>
  <c r="Q143" i="10" s="1"/>
  <c r="J143" i="10"/>
  <c r="P142" i="10"/>
  <c r="M142" i="10"/>
  <c r="J142" i="10"/>
  <c r="P141" i="10"/>
  <c r="M141" i="10"/>
  <c r="J141" i="10"/>
  <c r="P140" i="10"/>
  <c r="M140" i="10"/>
  <c r="Q140" i="10" s="1"/>
  <c r="J140" i="10"/>
  <c r="P139" i="10"/>
  <c r="M139" i="10"/>
  <c r="J139" i="10"/>
  <c r="P138" i="10"/>
  <c r="M138" i="10"/>
  <c r="J138" i="10"/>
  <c r="Q138" i="10" s="1"/>
  <c r="P137" i="10"/>
  <c r="M137" i="10"/>
  <c r="Q137" i="10" s="1"/>
  <c r="J137" i="10"/>
  <c r="P136" i="10"/>
  <c r="Q136" i="10" s="1"/>
  <c r="M136" i="10"/>
  <c r="J136" i="10"/>
  <c r="P135" i="10"/>
  <c r="M135" i="10"/>
  <c r="J135" i="10"/>
  <c r="Q135" i="10" s="1"/>
  <c r="O134" i="10"/>
  <c r="N134" i="10"/>
  <c r="L134" i="10"/>
  <c r="K134" i="10"/>
  <c r="I134" i="10"/>
  <c r="H134" i="10"/>
  <c r="G134" i="10"/>
  <c r="F134" i="10"/>
  <c r="E134" i="10"/>
  <c r="O133" i="10"/>
  <c r="P133" i="10" s="1"/>
  <c r="N133" i="10"/>
  <c r="L133" i="10"/>
  <c r="M133" i="10" s="1"/>
  <c r="K133" i="10"/>
  <c r="I133" i="10"/>
  <c r="H133" i="10"/>
  <c r="G133" i="10"/>
  <c r="F133" i="10"/>
  <c r="E133" i="10"/>
  <c r="P131" i="10"/>
  <c r="M131" i="10"/>
  <c r="J131" i="10"/>
  <c r="Q131" i="10" s="1"/>
  <c r="P130" i="10"/>
  <c r="M130" i="10"/>
  <c r="Q130" i="10" s="1"/>
  <c r="J130" i="10"/>
  <c r="P129" i="10"/>
  <c r="Q129" i="10" s="1"/>
  <c r="M129" i="10"/>
  <c r="J129" i="10"/>
  <c r="P128" i="10"/>
  <c r="M128" i="10"/>
  <c r="J128" i="10"/>
  <c r="Q128" i="10" s="1"/>
  <c r="P127" i="10"/>
  <c r="M127" i="10"/>
  <c r="Q127" i="10" s="1"/>
  <c r="J127" i="10"/>
  <c r="P126" i="10"/>
  <c r="Q126" i="10" s="1"/>
  <c r="M126" i="10"/>
  <c r="J126" i="10"/>
  <c r="P125" i="10"/>
  <c r="M125" i="10"/>
  <c r="J125" i="10"/>
  <c r="Q125" i="10" s="1"/>
  <c r="P124" i="10"/>
  <c r="M124" i="10"/>
  <c r="Q124" i="10" s="1"/>
  <c r="J124" i="10"/>
  <c r="P123" i="10"/>
  <c r="Q123" i="10" s="1"/>
  <c r="M123" i="10"/>
  <c r="J123" i="10"/>
  <c r="P122" i="10"/>
  <c r="M122" i="10"/>
  <c r="J122" i="10"/>
  <c r="Q122" i="10" s="1"/>
  <c r="P121" i="10"/>
  <c r="M121" i="10"/>
  <c r="Q121" i="10" s="1"/>
  <c r="J121" i="10"/>
  <c r="P120" i="10"/>
  <c r="Q120" i="10" s="1"/>
  <c r="M120" i="10"/>
  <c r="J120" i="10"/>
  <c r="P119" i="10"/>
  <c r="M119" i="10"/>
  <c r="J119" i="10"/>
  <c r="Q119" i="10" s="1"/>
  <c r="P118" i="10"/>
  <c r="M118" i="10"/>
  <c r="Q118" i="10" s="1"/>
  <c r="J118" i="10"/>
  <c r="P117" i="10"/>
  <c r="O117" i="10"/>
  <c r="N117" i="10"/>
  <c r="M117" i="10"/>
  <c r="L117" i="10"/>
  <c r="K117" i="10"/>
  <c r="I117" i="10"/>
  <c r="H117" i="10"/>
  <c r="G117" i="10"/>
  <c r="J117" i="10" s="1"/>
  <c r="F117" i="10"/>
  <c r="E117" i="10"/>
  <c r="O116" i="10"/>
  <c r="N116" i="10"/>
  <c r="P116" i="10" s="1"/>
  <c r="L116" i="10"/>
  <c r="K116" i="10"/>
  <c r="M116" i="10" s="1"/>
  <c r="I116" i="10"/>
  <c r="H116" i="10"/>
  <c r="G116" i="10"/>
  <c r="F116" i="10"/>
  <c r="E116" i="10"/>
  <c r="J116" i="10" s="1"/>
  <c r="Q116" i="10" s="1"/>
  <c r="P114" i="10"/>
  <c r="M114" i="10"/>
  <c r="Q114" i="10" s="1"/>
  <c r="J114" i="10"/>
  <c r="P113" i="10"/>
  <c r="Q113" i="10" s="1"/>
  <c r="M113" i="10"/>
  <c r="J113" i="10"/>
  <c r="P112" i="10"/>
  <c r="M112" i="10"/>
  <c r="J112" i="10"/>
  <c r="Q112" i="10" s="1"/>
  <c r="P111" i="10"/>
  <c r="M111" i="10"/>
  <c r="Q111" i="10" s="1"/>
  <c r="J111" i="10"/>
  <c r="P110" i="10"/>
  <c r="O110" i="10"/>
  <c r="N110" i="10"/>
  <c r="M110" i="10"/>
  <c r="L110" i="10"/>
  <c r="K110" i="10"/>
  <c r="I110" i="10"/>
  <c r="H110" i="10"/>
  <c r="G110" i="10"/>
  <c r="J110" i="10" s="1"/>
  <c r="F110" i="10"/>
  <c r="E110" i="10"/>
  <c r="O109" i="10"/>
  <c r="N109" i="10"/>
  <c r="P109" i="10" s="1"/>
  <c r="Q109" i="10" s="1"/>
  <c r="L109" i="10"/>
  <c r="K109" i="10"/>
  <c r="M109" i="10" s="1"/>
  <c r="I109" i="10"/>
  <c r="H109" i="10"/>
  <c r="G109" i="10"/>
  <c r="F109" i="10"/>
  <c r="E109" i="10"/>
  <c r="J109" i="10" s="1"/>
  <c r="P107" i="10"/>
  <c r="M107" i="10"/>
  <c r="Q107" i="10" s="1"/>
  <c r="J107" i="10"/>
  <c r="P106" i="10"/>
  <c r="Q106" i="10" s="1"/>
  <c r="M106" i="10"/>
  <c r="J106" i="10"/>
  <c r="P105" i="10"/>
  <c r="M105" i="10"/>
  <c r="J105" i="10"/>
  <c r="Q105" i="10" s="1"/>
  <c r="P104" i="10"/>
  <c r="M104" i="10"/>
  <c r="Q104" i="10" s="1"/>
  <c r="J104" i="10"/>
  <c r="P103" i="10"/>
  <c r="Q103" i="10" s="1"/>
  <c r="M103" i="10"/>
  <c r="J103" i="10"/>
  <c r="P102" i="10"/>
  <c r="M102" i="10"/>
  <c r="J102" i="10"/>
  <c r="Q102" i="10" s="1"/>
  <c r="P101" i="10"/>
  <c r="M101" i="10"/>
  <c r="Q101" i="10" s="1"/>
  <c r="J101" i="10"/>
  <c r="P100" i="10"/>
  <c r="Q100" i="10" s="1"/>
  <c r="M100" i="10"/>
  <c r="J100" i="10"/>
  <c r="P99" i="10"/>
  <c r="M99" i="10"/>
  <c r="J99" i="10"/>
  <c r="Q99" i="10" s="1"/>
  <c r="P98" i="10"/>
  <c r="M98" i="10"/>
  <c r="Q98" i="10" s="1"/>
  <c r="J98" i="10"/>
  <c r="P97" i="10"/>
  <c r="O97" i="10"/>
  <c r="N97" i="10"/>
  <c r="M97" i="10"/>
  <c r="L97" i="10"/>
  <c r="K97" i="10"/>
  <c r="I97" i="10"/>
  <c r="H97" i="10"/>
  <c r="G97" i="10"/>
  <c r="J97" i="10" s="1"/>
  <c r="F97" i="10"/>
  <c r="E97" i="10"/>
  <c r="O96" i="10"/>
  <c r="N96" i="10"/>
  <c r="P96" i="10" s="1"/>
  <c r="L96" i="10"/>
  <c r="K96" i="10"/>
  <c r="M96" i="10" s="1"/>
  <c r="I96" i="10"/>
  <c r="H96" i="10"/>
  <c r="G96" i="10"/>
  <c r="F96" i="10"/>
  <c r="E96" i="10"/>
  <c r="J96" i="10" s="1"/>
  <c r="Q96" i="10" s="1"/>
  <c r="P94" i="10"/>
  <c r="M94" i="10"/>
  <c r="Q94" i="10" s="1"/>
  <c r="J94" i="10"/>
  <c r="P93" i="10"/>
  <c r="Q93" i="10" s="1"/>
  <c r="M93" i="10"/>
  <c r="J93" i="10"/>
  <c r="P92" i="10"/>
  <c r="M92" i="10"/>
  <c r="J92" i="10"/>
  <c r="Q92" i="10" s="1"/>
  <c r="P91" i="10"/>
  <c r="M91" i="10"/>
  <c r="Q91" i="10" s="1"/>
  <c r="J91" i="10"/>
  <c r="R90" i="10"/>
  <c r="Q90" i="10"/>
  <c r="N90" i="10"/>
  <c r="K90" i="10"/>
  <c r="R89" i="10"/>
  <c r="K89" i="10"/>
  <c r="P88" i="10"/>
  <c r="M88" i="10"/>
  <c r="Q88" i="10" s="1"/>
  <c r="J88" i="10"/>
  <c r="P87" i="10"/>
  <c r="Q87" i="10" s="1"/>
  <c r="M87" i="10"/>
  <c r="J87" i="10"/>
  <c r="O86" i="10"/>
  <c r="N86" i="10"/>
  <c r="P86" i="10" s="1"/>
  <c r="Q86" i="10" s="1"/>
  <c r="L86" i="10"/>
  <c r="K86" i="10"/>
  <c r="M86" i="10" s="1"/>
  <c r="I86" i="10"/>
  <c r="H86" i="10"/>
  <c r="G86" i="10"/>
  <c r="F86" i="10"/>
  <c r="E86" i="10"/>
  <c r="J86" i="10" s="1"/>
  <c r="O85" i="10"/>
  <c r="L85" i="10"/>
  <c r="I85" i="10"/>
  <c r="H85" i="10"/>
  <c r="G85" i="10"/>
  <c r="F85" i="10"/>
  <c r="E85" i="10"/>
  <c r="J85" i="10" s="1"/>
  <c r="P83" i="10"/>
  <c r="Q83" i="10" s="1"/>
  <c r="M83" i="10"/>
  <c r="J83" i="10"/>
  <c r="P82" i="10"/>
  <c r="M82" i="10"/>
  <c r="J82" i="10"/>
  <c r="Q82" i="10" s="1"/>
  <c r="P81" i="10"/>
  <c r="M81" i="10"/>
  <c r="Q81" i="10" s="1"/>
  <c r="J81" i="10"/>
  <c r="P80" i="10"/>
  <c r="Q80" i="10" s="1"/>
  <c r="M80" i="10"/>
  <c r="J80" i="10"/>
  <c r="P79" i="10"/>
  <c r="M79" i="10"/>
  <c r="J79" i="10"/>
  <c r="Q79" i="10" s="1"/>
  <c r="P78" i="10"/>
  <c r="M78" i="10"/>
  <c r="Q78" i="10" s="1"/>
  <c r="J78" i="10"/>
  <c r="P77" i="10"/>
  <c r="Q77" i="10" s="1"/>
  <c r="M77" i="10"/>
  <c r="J77" i="10"/>
  <c r="P76" i="10"/>
  <c r="M76" i="10"/>
  <c r="J76" i="10"/>
  <c r="Q76" i="10" s="1"/>
  <c r="P75" i="10"/>
  <c r="M75" i="10"/>
  <c r="Q75" i="10" s="1"/>
  <c r="J75" i="10"/>
  <c r="P74" i="10"/>
  <c r="Q74" i="10" s="1"/>
  <c r="M74" i="10"/>
  <c r="J74" i="10"/>
  <c r="P73" i="10"/>
  <c r="M73" i="10"/>
  <c r="J73" i="10"/>
  <c r="Q73" i="10" s="1"/>
  <c r="P72" i="10"/>
  <c r="M72" i="10"/>
  <c r="Q72" i="10" s="1"/>
  <c r="J72" i="10"/>
  <c r="P71" i="10"/>
  <c r="Q71" i="10" s="1"/>
  <c r="M71" i="10"/>
  <c r="J71" i="10"/>
  <c r="P70" i="10"/>
  <c r="M70" i="10"/>
  <c r="J70" i="10"/>
  <c r="Q70" i="10" s="1"/>
  <c r="P69" i="10"/>
  <c r="M69" i="10"/>
  <c r="Q69" i="10" s="1"/>
  <c r="J69" i="10"/>
  <c r="P68" i="10"/>
  <c r="Q68" i="10" s="1"/>
  <c r="M68" i="10"/>
  <c r="J68" i="10"/>
  <c r="P67" i="10"/>
  <c r="M67" i="10"/>
  <c r="J67" i="10"/>
  <c r="Q67" i="10" s="1"/>
  <c r="P66" i="10"/>
  <c r="M66" i="10"/>
  <c r="Q66" i="10" s="1"/>
  <c r="J66" i="10"/>
  <c r="P65" i="10"/>
  <c r="Q65" i="10" s="1"/>
  <c r="M65" i="10"/>
  <c r="J65" i="10"/>
  <c r="P64" i="10"/>
  <c r="M64" i="10"/>
  <c r="J64" i="10"/>
  <c r="Q64" i="10" s="1"/>
  <c r="P63" i="10"/>
  <c r="M63" i="10"/>
  <c r="Q63" i="10" s="1"/>
  <c r="J63" i="10"/>
  <c r="P62" i="10"/>
  <c r="Q62" i="10" s="1"/>
  <c r="M62" i="10"/>
  <c r="J62" i="10"/>
  <c r="P61" i="10"/>
  <c r="M61" i="10"/>
  <c r="J61" i="10"/>
  <c r="Q61" i="10" s="1"/>
  <c r="P60" i="10"/>
  <c r="M60" i="10"/>
  <c r="Q60" i="10" s="1"/>
  <c r="J60" i="10"/>
  <c r="P59" i="10"/>
  <c r="O59" i="10"/>
  <c r="N59" i="10"/>
  <c r="M59" i="10"/>
  <c r="L59" i="10"/>
  <c r="K59" i="10"/>
  <c r="I59" i="10"/>
  <c r="H59" i="10"/>
  <c r="G59" i="10"/>
  <c r="J59" i="10" s="1"/>
  <c r="F59" i="10"/>
  <c r="E59" i="10"/>
  <c r="O58" i="10"/>
  <c r="N58" i="10"/>
  <c r="P58" i="10" s="1"/>
  <c r="L58" i="10"/>
  <c r="K58" i="10"/>
  <c r="M58" i="10" s="1"/>
  <c r="I58" i="10"/>
  <c r="H58" i="10"/>
  <c r="G58" i="10"/>
  <c r="F58" i="10"/>
  <c r="E58" i="10"/>
  <c r="J58" i="10" s="1"/>
  <c r="Q58" i="10" s="1"/>
  <c r="P56" i="10"/>
  <c r="M56" i="10"/>
  <c r="Q56" i="10" s="1"/>
  <c r="J56" i="10"/>
  <c r="P55" i="10"/>
  <c r="M55" i="10"/>
  <c r="J55" i="10"/>
  <c r="P54" i="10"/>
  <c r="Q54" i="10" s="1"/>
  <c r="M54" i="10"/>
  <c r="J54" i="10"/>
  <c r="P53" i="10"/>
  <c r="M53" i="10"/>
  <c r="J53" i="10"/>
  <c r="Q53" i="10" s="1"/>
  <c r="P52" i="10"/>
  <c r="Q52" i="10" s="1"/>
  <c r="M52" i="10"/>
  <c r="J52" i="10"/>
  <c r="P51" i="10"/>
  <c r="M51" i="10"/>
  <c r="J51" i="10"/>
  <c r="Q51" i="10" s="1"/>
  <c r="P50" i="10"/>
  <c r="M50" i="10"/>
  <c r="Q50" i="10" s="1"/>
  <c r="J50" i="10"/>
  <c r="P49" i="10"/>
  <c r="Q49" i="10" s="1"/>
  <c r="M49" i="10"/>
  <c r="J49" i="10"/>
  <c r="P48" i="10"/>
  <c r="M48" i="10"/>
  <c r="J48" i="10"/>
  <c r="J44" i="10" s="1"/>
  <c r="P47" i="10"/>
  <c r="M47" i="10"/>
  <c r="Q47" i="10" s="1"/>
  <c r="J47" i="10"/>
  <c r="P46" i="10"/>
  <c r="M46" i="10"/>
  <c r="M44" i="10" s="1"/>
  <c r="J46" i="10"/>
  <c r="P45" i="10"/>
  <c r="P43" i="10" s="1"/>
  <c r="M45" i="10"/>
  <c r="J45" i="10"/>
  <c r="O44" i="10"/>
  <c r="N44" i="10"/>
  <c r="N40" i="10" s="1"/>
  <c r="L44" i="10"/>
  <c r="K44" i="10"/>
  <c r="K40" i="10" s="1"/>
  <c r="M40" i="10" s="1"/>
  <c r="I44" i="10"/>
  <c r="H44" i="10"/>
  <c r="H40" i="10" s="1"/>
  <c r="G44" i="10"/>
  <c r="F44" i="10"/>
  <c r="E44" i="10"/>
  <c r="E40" i="10" s="1"/>
  <c r="J40" i="10" s="1"/>
  <c r="O43" i="10"/>
  <c r="O39" i="10" s="1"/>
  <c r="N43" i="10"/>
  <c r="L43" i="10"/>
  <c r="L39" i="10" s="1"/>
  <c r="K43" i="10"/>
  <c r="J43" i="10"/>
  <c r="I43" i="10"/>
  <c r="I39" i="10" s="1"/>
  <c r="H43" i="10"/>
  <c r="G43" i="10"/>
  <c r="F43" i="10"/>
  <c r="F39" i="10" s="1"/>
  <c r="E43" i="10"/>
  <c r="P42" i="10"/>
  <c r="M42" i="10"/>
  <c r="J42" i="10"/>
  <c r="Q42" i="10" s="1"/>
  <c r="P41" i="10"/>
  <c r="M41" i="10"/>
  <c r="Q41" i="10" s="1"/>
  <c r="J41" i="10"/>
  <c r="P40" i="10"/>
  <c r="O40" i="10"/>
  <c r="L40" i="10"/>
  <c r="I40" i="10"/>
  <c r="G40" i="10"/>
  <c r="F40" i="10"/>
  <c r="P39" i="10"/>
  <c r="N39" i="10"/>
  <c r="K39" i="10"/>
  <c r="M39" i="10" s="1"/>
  <c r="H39" i="10"/>
  <c r="G39" i="10"/>
  <c r="E39" i="10"/>
  <c r="J39" i="10" s="1"/>
  <c r="P37" i="10"/>
  <c r="M37" i="10"/>
  <c r="Q37" i="10" s="1"/>
  <c r="J37" i="10"/>
  <c r="P36" i="10"/>
  <c r="Q36" i="10" s="1"/>
  <c r="M36" i="10"/>
  <c r="J36" i="10"/>
  <c r="P35" i="10"/>
  <c r="M35" i="10"/>
  <c r="J35" i="10"/>
  <c r="Q35" i="10" s="1"/>
  <c r="P34" i="10"/>
  <c r="M34" i="10"/>
  <c r="Q34" i="10" s="1"/>
  <c r="J34" i="10"/>
  <c r="P33" i="10"/>
  <c r="M33" i="10"/>
  <c r="J33" i="10"/>
  <c r="P32" i="10"/>
  <c r="Q32" i="10" s="1"/>
  <c r="M32" i="10"/>
  <c r="J32" i="10"/>
  <c r="P31" i="10"/>
  <c r="M31" i="10"/>
  <c r="J31" i="10"/>
  <c r="Q31" i="10" s="1"/>
  <c r="P30" i="10"/>
  <c r="M30" i="10"/>
  <c r="J30" i="10"/>
  <c r="P29" i="10"/>
  <c r="M29" i="10"/>
  <c r="Q29" i="10" s="1"/>
  <c r="J29" i="10"/>
  <c r="P28" i="10"/>
  <c r="Q28" i="10" s="1"/>
  <c r="M28" i="10"/>
  <c r="J28" i="10"/>
  <c r="P27" i="10"/>
  <c r="M27" i="10"/>
  <c r="J27" i="10"/>
  <c r="J23" i="10" s="1"/>
  <c r="P26" i="10"/>
  <c r="M26" i="10"/>
  <c r="Q26" i="10" s="1"/>
  <c r="J26" i="10"/>
  <c r="P25" i="10"/>
  <c r="Q25" i="10" s="1"/>
  <c r="M25" i="10"/>
  <c r="M23" i="10" s="1"/>
  <c r="J25" i="10"/>
  <c r="P24" i="10"/>
  <c r="M24" i="10"/>
  <c r="J24" i="10"/>
  <c r="Q24" i="10" s="1"/>
  <c r="O23" i="10"/>
  <c r="O7" i="10" s="1"/>
  <c r="N23" i="10"/>
  <c r="L23" i="10"/>
  <c r="L7" i="10" s="1"/>
  <c r="K23" i="10"/>
  <c r="I23" i="10"/>
  <c r="I7" i="10" s="1"/>
  <c r="I5" i="10" s="1"/>
  <c r="H23" i="10"/>
  <c r="G23" i="10"/>
  <c r="F23" i="10"/>
  <c r="F7" i="10" s="1"/>
  <c r="E23" i="10"/>
  <c r="P22" i="10"/>
  <c r="O22" i="10"/>
  <c r="N22" i="10"/>
  <c r="M22" i="10"/>
  <c r="L22" i="10"/>
  <c r="K22" i="10"/>
  <c r="J22" i="10"/>
  <c r="I22" i="10"/>
  <c r="H22" i="10"/>
  <c r="G22" i="10"/>
  <c r="G6" i="10" s="1"/>
  <c r="G4" i="10" s="1"/>
  <c r="F22" i="10"/>
  <c r="E22" i="10"/>
  <c r="P21" i="10"/>
  <c r="M21" i="10"/>
  <c r="J21" i="10"/>
  <c r="Q21" i="10" s="1"/>
  <c r="P20" i="10"/>
  <c r="M20" i="10"/>
  <c r="Q20" i="10" s="1"/>
  <c r="J20" i="10"/>
  <c r="P19" i="10"/>
  <c r="Q19" i="10" s="1"/>
  <c r="M19" i="10"/>
  <c r="J19" i="10"/>
  <c r="P18" i="10"/>
  <c r="M18" i="10"/>
  <c r="J18" i="10"/>
  <c r="Q18" i="10" s="1"/>
  <c r="P17" i="10"/>
  <c r="M17" i="10"/>
  <c r="Q17" i="10" s="1"/>
  <c r="J17" i="10"/>
  <c r="P16" i="10"/>
  <c r="Q16" i="10" s="1"/>
  <c r="M16" i="10"/>
  <c r="J16" i="10"/>
  <c r="P15" i="10"/>
  <c r="M15" i="10"/>
  <c r="J15" i="10"/>
  <c r="Q15" i="10" s="1"/>
  <c r="P14" i="10"/>
  <c r="M14" i="10"/>
  <c r="Q14" i="10" s="1"/>
  <c r="J14" i="10"/>
  <c r="P13" i="10"/>
  <c r="Q13" i="10" s="1"/>
  <c r="M13" i="10"/>
  <c r="J13" i="10"/>
  <c r="P12" i="10"/>
  <c r="M12" i="10"/>
  <c r="J12" i="10"/>
  <c r="Q12" i="10" s="1"/>
  <c r="P11" i="10"/>
  <c r="M11" i="10"/>
  <c r="Q11" i="10" s="1"/>
  <c r="J11" i="10"/>
  <c r="P10" i="10"/>
  <c r="Q10" i="10" s="1"/>
  <c r="M10" i="10"/>
  <c r="J10" i="10"/>
  <c r="O9" i="10"/>
  <c r="N9" i="10"/>
  <c r="P9" i="10" s="1"/>
  <c r="Q9" i="10" s="1"/>
  <c r="L9" i="10"/>
  <c r="K9" i="10"/>
  <c r="M9" i="10" s="1"/>
  <c r="I9" i="10"/>
  <c r="H9" i="10"/>
  <c r="H7" i="10" s="1"/>
  <c r="H5" i="10" s="1"/>
  <c r="G9" i="10"/>
  <c r="F9" i="10"/>
  <c r="E9" i="10"/>
  <c r="J9" i="10" s="1"/>
  <c r="O8" i="10"/>
  <c r="O6" i="10" s="1"/>
  <c r="N8" i="10"/>
  <c r="P8" i="10" s="1"/>
  <c r="Q8" i="10" s="1"/>
  <c r="L8" i="10"/>
  <c r="L6" i="10" s="1"/>
  <c r="K8" i="10"/>
  <c r="M8" i="10" s="1"/>
  <c r="I8" i="10"/>
  <c r="I6" i="10" s="1"/>
  <c r="I4" i="10" s="1"/>
  <c r="H8" i="10"/>
  <c r="G8" i="10"/>
  <c r="F8" i="10"/>
  <c r="F6" i="10" s="1"/>
  <c r="F4" i="10" s="1"/>
  <c r="E8" i="10"/>
  <c r="J8" i="10" s="1"/>
  <c r="G7" i="10"/>
  <c r="G5" i="10" s="1"/>
  <c r="N6" i="10"/>
  <c r="P6" i="10" s="1"/>
  <c r="K6" i="10"/>
  <c r="M6" i="10" s="1"/>
  <c r="H6" i="10"/>
  <c r="E6" i="10"/>
  <c r="J6" i="10" s="1"/>
  <c r="P322" i="5"/>
  <c r="M322" i="5"/>
  <c r="Q322" i="5" s="1"/>
  <c r="J322" i="5"/>
  <c r="P321" i="5"/>
  <c r="Q321" i="5" s="1"/>
  <c r="M321" i="5"/>
  <c r="J321" i="5"/>
  <c r="P320" i="5"/>
  <c r="M320" i="5"/>
  <c r="J320" i="5"/>
  <c r="Q320" i="5" s="1"/>
  <c r="P319" i="5"/>
  <c r="M319" i="5"/>
  <c r="Q319" i="5" s="1"/>
  <c r="J319" i="5"/>
  <c r="P318" i="5"/>
  <c r="Q318" i="5" s="1"/>
  <c r="M318" i="5"/>
  <c r="J318" i="5"/>
  <c r="P317" i="5"/>
  <c r="M317" i="5"/>
  <c r="J317" i="5"/>
  <c r="Q317" i="5" s="1"/>
  <c r="P316" i="5"/>
  <c r="M316" i="5"/>
  <c r="Q316" i="5" s="1"/>
  <c r="J316" i="5"/>
  <c r="P315" i="5"/>
  <c r="Q315" i="5" s="1"/>
  <c r="M315" i="5"/>
  <c r="J315" i="5"/>
  <c r="P314" i="5"/>
  <c r="M314" i="5"/>
  <c r="J314" i="5"/>
  <c r="Q314" i="5" s="1"/>
  <c r="P313" i="5"/>
  <c r="M313" i="5"/>
  <c r="Q313" i="5" s="1"/>
  <c r="J313" i="5"/>
  <c r="P312" i="5"/>
  <c r="Q312" i="5" s="1"/>
  <c r="M312" i="5"/>
  <c r="J312" i="5"/>
  <c r="P311" i="5"/>
  <c r="M311" i="5"/>
  <c r="J311" i="5"/>
  <c r="Q311" i="5" s="1"/>
  <c r="P310" i="5"/>
  <c r="M310" i="5"/>
  <c r="Q310" i="5" s="1"/>
  <c r="J310" i="5"/>
  <c r="P309" i="5"/>
  <c r="Q309" i="5" s="1"/>
  <c r="M309" i="5"/>
  <c r="J309" i="5"/>
  <c r="P308" i="5"/>
  <c r="M308" i="5"/>
  <c r="J308" i="5"/>
  <c r="Q308" i="5" s="1"/>
  <c r="P307" i="5"/>
  <c r="M307" i="5"/>
  <c r="Q307" i="5" s="1"/>
  <c r="J307" i="5"/>
  <c r="P306" i="5"/>
  <c r="Q306" i="5" s="1"/>
  <c r="M306" i="5"/>
  <c r="J306" i="5"/>
  <c r="P305" i="5"/>
  <c r="M305" i="5"/>
  <c r="J305" i="5"/>
  <c r="Q305" i="5" s="1"/>
  <c r="P304" i="5"/>
  <c r="M304" i="5"/>
  <c r="Q304" i="5" s="1"/>
  <c r="J304" i="5"/>
  <c r="P303" i="5"/>
  <c r="Q303" i="5" s="1"/>
  <c r="M303" i="5"/>
  <c r="J303" i="5"/>
  <c r="P302" i="5"/>
  <c r="M302" i="5"/>
  <c r="J302" i="5"/>
  <c r="Q302" i="5" s="1"/>
  <c r="P301" i="5"/>
  <c r="M301" i="5"/>
  <c r="Q301" i="5" s="1"/>
  <c r="J301" i="5"/>
  <c r="P300" i="5"/>
  <c r="Q300" i="5" s="1"/>
  <c r="M300" i="5"/>
  <c r="J300" i="5"/>
  <c r="P299" i="5"/>
  <c r="M299" i="5"/>
  <c r="J299" i="5"/>
  <c r="Q299" i="5" s="1"/>
  <c r="P298" i="5"/>
  <c r="M298" i="5"/>
  <c r="Q298" i="5" s="1"/>
  <c r="J298" i="5"/>
  <c r="P297" i="5"/>
  <c r="Q297" i="5" s="1"/>
  <c r="M297" i="5"/>
  <c r="J297" i="5"/>
  <c r="P296" i="5"/>
  <c r="M296" i="5"/>
  <c r="J296" i="5"/>
  <c r="Q296" i="5" s="1"/>
  <c r="P295" i="5"/>
  <c r="M295" i="5"/>
  <c r="Q295" i="5" s="1"/>
  <c r="J295" i="5"/>
  <c r="P294" i="5"/>
  <c r="O294" i="5"/>
  <c r="N294" i="5"/>
  <c r="M294" i="5"/>
  <c r="L294" i="5"/>
  <c r="K294" i="5"/>
  <c r="I294" i="5"/>
  <c r="H294" i="5"/>
  <c r="G294" i="5"/>
  <c r="J294" i="5" s="1"/>
  <c r="F294" i="5"/>
  <c r="E294" i="5"/>
  <c r="O293" i="5"/>
  <c r="N293" i="5"/>
  <c r="P293" i="5" s="1"/>
  <c r="L293" i="5"/>
  <c r="K293" i="5"/>
  <c r="M293" i="5" s="1"/>
  <c r="Q293" i="5" s="1"/>
  <c r="I293" i="5"/>
  <c r="H293" i="5"/>
  <c r="G293" i="5"/>
  <c r="F293" i="5"/>
  <c r="E293" i="5"/>
  <c r="J293" i="5" s="1"/>
  <c r="P292" i="5"/>
  <c r="M292" i="5"/>
  <c r="Q292" i="5" s="1"/>
  <c r="J292" i="5"/>
  <c r="P291" i="5"/>
  <c r="Q291" i="5" s="1"/>
  <c r="M291" i="5"/>
  <c r="J291" i="5"/>
  <c r="P290" i="5"/>
  <c r="M290" i="5"/>
  <c r="J290" i="5"/>
  <c r="Q290" i="5" s="1"/>
  <c r="P289" i="5"/>
  <c r="M289" i="5"/>
  <c r="Q289" i="5" s="1"/>
  <c r="J289" i="5"/>
  <c r="P288" i="5"/>
  <c r="Q288" i="5" s="1"/>
  <c r="M288" i="5"/>
  <c r="J288" i="5"/>
  <c r="P287" i="5"/>
  <c r="M287" i="5"/>
  <c r="J287" i="5"/>
  <c r="Q287" i="5" s="1"/>
  <c r="P286" i="5"/>
  <c r="M286" i="5"/>
  <c r="Q286" i="5" s="1"/>
  <c r="J286" i="5"/>
  <c r="P285" i="5"/>
  <c r="Q285" i="5" s="1"/>
  <c r="M285" i="5"/>
  <c r="J285" i="5"/>
  <c r="P284" i="5"/>
  <c r="M284" i="5"/>
  <c r="J284" i="5"/>
  <c r="Q284" i="5" s="1"/>
  <c r="P283" i="5"/>
  <c r="M283" i="5"/>
  <c r="Q283" i="5" s="1"/>
  <c r="J283" i="5"/>
  <c r="P282" i="5"/>
  <c r="Q282" i="5" s="1"/>
  <c r="M282" i="5"/>
  <c r="J282" i="5"/>
  <c r="P281" i="5"/>
  <c r="M281" i="5"/>
  <c r="J281" i="5"/>
  <c r="Q281" i="5" s="1"/>
  <c r="P280" i="5"/>
  <c r="M280" i="5"/>
  <c r="Q280" i="5" s="1"/>
  <c r="J280" i="5"/>
  <c r="P279" i="5"/>
  <c r="Q279" i="5" s="1"/>
  <c r="M279" i="5"/>
  <c r="J279" i="5"/>
  <c r="P278" i="5"/>
  <c r="M278" i="5"/>
  <c r="J278" i="5"/>
  <c r="Q278" i="5" s="1"/>
  <c r="P277" i="5"/>
  <c r="M277" i="5"/>
  <c r="Q277" i="5" s="1"/>
  <c r="J277" i="5"/>
  <c r="P276" i="5"/>
  <c r="Q276" i="5" s="1"/>
  <c r="M276" i="5"/>
  <c r="J276" i="5"/>
  <c r="P275" i="5"/>
  <c r="M275" i="5"/>
  <c r="J275" i="5"/>
  <c r="Q275" i="5" s="1"/>
  <c r="P274" i="5"/>
  <c r="M274" i="5"/>
  <c r="Q274" i="5" s="1"/>
  <c r="J274" i="5"/>
  <c r="P273" i="5"/>
  <c r="Q273" i="5" s="1"/>
  <c r="M273" i="5"/>
  <c r="J273" i="5"/>
  <c r="O272" i="5"/>
  <c r="N272" i="5"/>
  <c r="L272" i="5"/>
  <c r="K272" i="5"/>
  <c r="I272" i="5"/>
  <c r="H272" i="5"/>
  <c r="H264" i="5" s="1"/>
  <c r="G272" i="5"/>
  <c r="F272" i="5"/>
  <c r="E272" i="5"/>
  <c r="O271" i="5"/>
  <c r="O263" i="5" s="1"/>
  <c r="N271" i="5"/>
  <c r="P271" i="5" s="1"/>
  <c r="L271" i="5"/>
  <c r="L263" i="5" s="1"/>
  <c r="K271" i="5"/>
  <c r="I271" i="5"/>
  <c r="I263" i="5" s="1"/>
  <c r="H271" i="5"/>
  <c r="G271" i="5"/>
  <c r="F271" i="5"/>
  <c r="F263" i="5" s="1"/>
  <c r="E271" i="5"/>
  <c r="J271" i="5" s="1"/>
  <c r="P270" i="5"/>
  <c r="Q270" i="5" s="1"/>
  <c r="M270" i="5"/>
  <c r="J270" i="5"/>
  <c r="P269" i="5"/>
  <c r="M269" i="5"/>
  <c r="J269" i="5"/>
  <c r="Q269" i="5" s="1"/>
  <c r="P268" i="5"/>
  <c r="M268" i="5"/>
  <c r="Q268" i="5" s="1"/>
  <c r="J268" i="5"/>
  <c r="P267" i="5"/>
  <c r="Q267" i="5" s="1"/>
  <c r="M267" i="5"/>
  <c r="J267" i="5"/>
  <c r="P266" i="5"/>
  <c r="M266" i="5"/>
  <c r="J266" i="5"/>
  <c r="Q266" i="5" s="1"/>
  <c r="P265" i="5"/>
  <c r="M265" i="5"/>
  <c r="Q265" i="5" s="1"/>
  <c r="J265" i="5"/>
  <c r="O264" i="5"/>
  <c r="L264" i="5"/>
  <c r="I264" i="5"/>
  <c r="G264" i="5"/>
  <c r="F264" i="5"/>
  <c r="N263" i="5"/>
  <c r="P263" i="5" s="1"/>
  <c r="K263" i="5"/>
  <c r="H263" i="5"/>
  <c r="G263" i="5"/>
  <c r="E263" i="5"/>
  <c r="P261" i="5"/>
  <c r="J261" i="5"/>
  <c r="Q261" i="5" s="1"/>
  <c r="P260" i="5"/>
  <c r="M260" i="5"/>
  <c r="Q260" i="5" s="1"/>
  <c r="J260" i="5"/>
  <c r="P259" i="5"/>
  <c r="Q259" i="5" s="1"/>
  <c r="M259" i="5"/>
  <c r="J259" i="5"/>
  <c r="P258" i="5"/>
  <c r="M258" i="5"/>
  <c r="J258" i="5"/>
  <c r="Q258" i="5" s="1"/>
  <c r="P257" i="5"/>
  <c r="M257" i="5"/>
  <c r="Q257" i="5" s="1"/>
  <c r="J257" i="5"/>
  <c r="P256" i="5"/>
  <c r="Q256" i="5" s="1"/>
  <c r="M256" i="5"/>
  <c r="J256" i="5"/>
  <c r="P255" i="5"/>
  <c r="M255" i="5"/>
  <c r="J255" i="5"/>
  <c r="Q255" i="5" s="1"/>
  <c r="P254" i="5"/>
  <c r="M254" i="5"/>
  <c r="Q254" i="5" s="1"/>
  <c r="J254" i="5"/>
  <c r="P253" i="5"/>
  <c r="Q253" i="5" s="1"/>
  <c r="M253" i="5"/>
  <c r="J253" i="5"/>
  <c r="P252" i="5"/>
  <c r="M252" i="5"/>
  <c r="J252" i="5"/>
  <c r="Q252" i="5" s="1"/>
  <c r="P251" i="5"/>
  <c r="M251" i="5"/>
  <c r="Q251" i="5" s="1"/>
  <c r="J251" i="5"/>
  <c r="P250" i="5"/>
  <c r="Q250" i="5" s="1"/>
  <c r="M250" i="5"/>
  <c r="J250" i="5"/>
  <c r="P249" i="5"/>
  <c r="M249" i="5"/>
  <c r="J249" i="5"/>
  <c r="Q249" i="5" s="1"/>
  <c r="P248" i="5"/>
  <c r="M248" i="5"/>
  <c r="Q248" i="5" s="1"/>
  <c r="J248" i="5"/>
  <c r="P247" i="5"/>
  <c r="Q247" i="5" s="1"/>
  <c r="M247" i="5"/>
  <c r="J247" i="5"/>
  <c r="P246" i="5"/>
  <c r="M246" i="5"/>
  <c r="J246" i="5"/>
  <c r="Q246" i="5" s="1"/>
  <c r="P245" i="5"/>
  <c r="M245" i="5"/>
  <c r="Q245" i="5" s="1"/>
  <c r="P244" i="5"/>
  <c r="M244" i="5"/>
  <c r="Q244" i="5" s="1"/>
  <c r="J244" i="5"/>
  <c r="P243" i="5"/>
  <c r="O243" i="5"/>
  <c r="N243" i="5"/>
  <c r="M243" i="5"/>
  <c r="L243" i="5"/>
  <c r="K243" i="5"/>
  <c r="I243" i="5"/>
  <c r="H243" i="5"/>
  <c r="G243" i="5"/>
  <c r="J243" i="5" s="1"/>
  <c r="F243" i="5"/>
  <c r="E243" i="5"/>
  <c r="O242" i="5"/>
  <c r="N242" i="5"/>
  <c r="P242" i="5" s="1"/>
  <c r="L242" i="5"/>
  <c r="K242" i="5"/>
  <c r="M242" i="5" s="1"/>
  <c r="Q242" i="5" s="1"/>
  <c r="I242" i="5"/>
  <c r="H242" i="5"/>
  <c r="G242" i="5"/>
  <c r="F242" i="5"/>
  <c r="E242" i="5"/>
  <c r="J242" i="5" s="1"/>
  <c r="P240" i="5"/>
  <c r="M240" i="5"/>
  <c r="Q240" i="5" s="1"/>
  <c r="J240" i="5"/>
  <c r="P239" i="5"/>
  <c r="Q239" i="5" s="1"/>
  <c r="M239" i="5"/>
  <c r="J239" i="5"/>
  <c r="P238" i="5"/>
  <c r="M238" i="5"/>
  <c r="J238" i="5"/>
  <c r="Q238" i="5" s="1"/>
  <c r="P237" i="5"/>
  <c r="M237" i="5"/>
  <c r="Q237" i="5" s="1"/>
  <c r="J237" i="5"/>
  <c r="P236" i="5"/>
  <c r="Q236" i="5" s="1"/>
  <c r="M236" i="5"/>
  <c r="J236" i="5"/>
  <c r="P235" i="5"/>
  <c r="M235" i="5"/>
  <c r="J235" i="5"/>
  <c r="Q235" i="5" s="1"/>
  <c r="P234" i="5"/>
  <c r="M234" i="5"/>
  <c r="Q234" i="5" s="1"/>
  <c r="J234" i="5"/>
  <c r="P233" i="5"/>
  <c r="Q233" i="5" s="1"/>
  <c r="M233" i="5"/>
  <c r="J233" i="5"/>
  <c r="P232" i="5"/>
  <c r="M232" i="5"/>
  <c r="J232" i="5"/>
  <c r="Q232" i="5" s="1"/>
  <c r="P231" i="5"/>
  <c r="M231" i="5"/>
  <c r="Q231" i="5" s="1"/>
  <c r="J231" i="5"/>
  <c r="P230" i="5"/>
  <c r="Q230" i="5" s="1"/>
  <c r="M230" i="5"/>
  <c r="J230" i="5"/>
  <c r="P229" i="5"/>
  <c r="M229" i="5"/>
  <c r="J229" i="5"/>
  <c r="Q229" i="5" s="1"/>
  <c r="P228" i="5"/>
  <c r="M228" i="5"/>
  <c r="Q228" i="5" s="1"/>
  <c r="J228" i="5"/>
  <c r="P227" i="5"/>
  <c r="Q227" i="5" s="1"/>
  <c r="M227" i="5"/>
  <c r="J227" i="5"/>
  <c r="P226" i="5"/>
  <c r="M226" i="5"/>
  <c r="J226" i="5"/>
  <c r="Q226" i="5" s="1"/>
  <c r="P225" i="5"/>
  <c r="M225" i="5"/>
  <c r="Q225" i="5" s="1"/>
  <c r="J225" i="5"/>
  <c r="P224" i="5"/>
  <c r="Q224" i="5" s="1"/>
  <c r="M224" i="5"/>
  <c r="J224" i="5"/>
  <c r="P223" i="5"/>
  <c r="M223" i="5"/>
  <c r="J223" i="5"/>
  <c r="Q223" i="5" s="1"/>
  <c r="P222" i="5"/>
  <c r="M222" i="5"/>
  <c r="Q222" i="5" s="1"/>
  <c r="J222" i="5"/>
  <c r="P221" i="5"/>
  <c r="Q221" i="5" s="1"/>
  <c r="M221" i="5"/>
  <c r="J221" i="5"/>
  <c r="O220" i="5"/>
  <c r="N220" i="5"/>
  <c r="P220" i="5" s="1"/>
  <c r="L220" i="5"/>
  <c r="K220" i="5"/>
  <c r="M220" i="5" s="1"/>
  <c r="I220" i="5"/>
  <c r="H220" i="5"/>
  <c r="G220" i="5"/>
  <c r="F220" i="5"/>
  <c r="E220" i="5"/>
  <c r="J220" i="5" s="1"/>
  <c r="Q220" i="5" s="1"/>
  <c r="O219" i="5"/>
  <c r="N219" i="5"/>
  <c r="P219" i="5" s="1"/>
  <c r="L219" i="5"/>
  <c r="K219" i="5"/>
  <c r="I219" i="5"/>
  <c r="H219" i="5"/>
  <c r="G219" i="5"/>
  <c r="F219" i="5"/>
  <c r="E219" i="5"/>
  <c r="J219" i="5" s="1"/>
  <c r="P217" i="5"/>
  <c r="Q217" i="5" s="1"/>
  <c r="M217" i="5"/>
  <c r="J217" i="5"/>
  <c r="P216" i="5"/>
  <c r="M216" i="5"/>
  <c r="J216" i="5"/>
  <c r="Q216" i="5" s="1"/>
  <c r="P215" i="5"/>
  <c r="M215" i="5"/>
  <c r="Q215" i="5" s="1"/>
  <c r="J215" i="5"/>
  <c r="P214" i="5"/>
  <c r="Q214" i="5" s="1"/>
  <c r="M214" i="5"/>
  <c r="J214" i="5"/>
  <c r="P213" i="5"/>
  <c r="M213" i="5"/>
  <c r="J213" i="5"/>
  <c r="Q213" i="5" s="1"/>
  <c r="P212" i="5"/>
  <c r="M212" i="5"/>
  <c r="Q212" i="5" s="1"/>
  <c r="J212" i="5"/>
  <c r="P211" i="5"/>
  <c r="Q211" i="5" s="1"/>
  <c r="M211" i="5"/>
  <c r="J211" i="5"/>
  <c r="P210" i="5"/>
  <c r="M210" i="5"/>
  <c r="J210" i="5"/>
  <c r="Q210" i="5" s="1"/>
  <c r="P209" i="5"/>
  <c r="M209" i="5"/>
  <c r="Q209" i="5" s="1"/>
  <c r="J209" i="5"/>
  <c r="P208" i="5"/>
  <c r="Q208" i="5" s="1"/>
  <c r="M208" i="5"/>
  <c r="J208" i="5"/>
  <c r="O207" i="5"/>
  <c r="N207" i="5"/>
  <c r="P207" i="5" s="1"/>
  <c r="Q207" i="5" s="1"/>
  <c r="L207" i="5"/>
  <c r="K207" i="5"/>
  <c r="M207" i="5" s="1"/>
  <c r="I207" i="5"/>
  <c r="H207" i="5"/>
  <c r="G207" i="5"/>
  <c r="F207" i="5"/>
  <c r="E207" i="5"/>
  <c r="J207" i="5" s="1"/>
  <c r="O206" i="5"/>
  <c r="N206" i="5"/>
  <c r="P206" i="5" s="1"/>
  <c r="L206" i="5"/>
  <c r="K206" i="5"/>
  <c r="M206" i="5" s="1"/>
  <c r="I206" i="5"/>
  <c r="H206" i="5"/>
  <c r="G206" i="5"/>
  <c r="F206" i="5"/>
  <c r="E206" i="5"/>
  <c r="P205" i="5"/>
  <c r="Q205" i="5" s="1"/>
  <c r="M205" i="5"/>
  <c r="J205" i="5"/>
  <c r="P204" i="5"/>
  <c r="M204" i="5"/>
  <c r="J204" i="5"/>
  <c r="Q204" i="5" s="1"/>
  <c r="P203" i="5"/>
  <c r="M203" i="5"/>
  <c r="Q203" i="5" s="1"/>
  <c r="J203" i="5"/>
  <c r="P202" i="5"/>
  <c r="Q202" i="5" s="1"/>
  <c r="M202" i="5"/>
  <c r="J202" i="5"/>
  <c r="P201" i="5"/>
  <c r="M201" i="5"/>
  <c r="J201" i="5"/>
  <c r="Q201" i="5" s="1"/>
  <c r="P200" i="5"/>
  <c r="M200" i="5"/>
  <c r="J200" i="5"/>
  <c r="P199" i="5"/>
  <c r="Q199" i="5" s="1"/>
  <c r="M199" i="5"/>
  <c r="J199" i="5"/>
  <c r="P198" i="5"/>
  <c r="M198" i="5"/>
  <c r="J198" i="5"/>
  <c r="Q198" i="5" s="1"/>
  <c r="P197" i="5"/>
  <c r="M197" i="5"/>
  <c r="J197" i="5"/>
  <c r="P196" i="5"/>
  <c r="Q196" i="5" s="1"/>
  <c r="M196" i="5"/>
  <c r="J196" i="5"/>
  <c r="P195" i="5"/>
  <c r="M195" i="5"/>
  <c r="J195" i="5"/>
  <c r="Q195" i="5" s="1"/>
  <c r="P194" i="5"/>
  <c r="Q194" i="5" s="1"/>
  <c r="M194" i="5"/>
  <c r="J194" i="5"/>
  <c r="P193" i="5"/>
  <c r="Q193" i="5" s="1"/>
  <c r="M193" i="5"/>
  <c r="J193" i="5"/>
  <c r="P192" i="5"/>
  <c r="M192" i="5"/>
  <c r="J192" i="5"/>
  <c r="Q192" i="5" s="1"/>
  <c r="P191" i="5"/>
  <c r="M191" i="5"/>
  <c r="Q191" i="5" s="1"/>
  <c r="J191" i="5"/>
  <c r="P190" i="5"/>
  <c r="Q190" i="5" s="1"/>
  <c r="M190" i="5"/>
  <c r="J190" i="5"/>
  <c r="O189" i="5"/>
  <c r="N189" i="5"/>
  <c r="L189" i="5"/>
  <c r="K189" i="5"/>
  <c r="I189" i="5"/>
  <c r="H189" i="5"/>
  <c r="H181" i="5" s="1"/>
  <c r="G189" i="5"/>
  <c r="F189" i="5"/>
  <c r="E189" i="5"/>
  <c r="O188" i="5"/>
  <c r="O180" i="5" s="1"/>
  <c r="N188" i="5"/>
  <c r="P188" i="5" s="1"/>
  <c r="L188" i="5"/>
  <c r="L180" i="5" s="1"/>
  <c r="K188" i="5"/>
  <c r="M188" i="5" s="1"/>
  <c r="I188" i="5"/>
  <c r="I180" i="5" s="1"/>
  <c r="H188" i="5"/>
  <c r="G188" i="5"/>
  <c r="F188" i="5"/>
  <c r="F180" i="5" s="1"/>
  <c r="E188" i="5"/>
  <c r="P187" i="5"/>
  <c r="Q187" i="5" s="1"/>
  <c r="M187" i="5"/>
  <c r="J187" i="5"/>
  <c r="P186" i="5"/>
  <c r="M186" i="5"/>
  <c r="J186" i="5"/>
  <c r="Q186" i="5" s="1"/>
  <c r="P185" i="5"/>
  <c r="Q185" i="5" s="1"/>
  <c r="M185" i="5"/>
  <c r="J185" i="5"/>
  <c r="P184" i="5"/>
  <c r="Q184" i="5" s="1"/>
  <c r="M184" i="5"/>
  <c r="J184" i="5"/>
  <c r="P183" i="5"/>
  <c r="M183" i="5"/>
  <c r="J183" i="5"/>
  <c r="Q183" i="5" s="1"/>
  <c r="P182" i="5"/>
  <c r="M182" i="5"/>
  <c r="J182" i="5"/>
  <c r="O181" i="5"/>
  <c r="L181" i="5"/>
  <c r="I181" i="5"/>
  <c r="G181" i="5"/>
  <c r="F181" i="5"/>
  <c r="N180" i="5"/>
  <c r="K180" i="5"/>
  <c r="M180" i="5" s="1"/>
  <c r="H180" i="5"/>
  <c r="G180" i="5"/>
  <c r="E180" i="5"/>
  <c r="P178" i="5"/>
  <c r="M178" i="5"/>
  <c r="Q178" i="5" s="1"/>
  <c r="J178" i="5"/>
  <c r="P177" i="5"/>
  <c r="Q177" i="5" s="1"/>
  <c r="M177" i="5"/>
  <c r="J177" i="5"/>
  <c r="P176" i="5"/>
  <c r="M176" i="5"/>
  <c r="J176" i="5"/>
  <c r="Q176" i="5" s="1"/>
  <c r="P175" i="5"/>
  <c r="M175" i="5"/>
  <c r="Q175" i="5" s="1"/>
  <c r="J175" i="5"/>
  <c r="P174" i="5"/>
  <c r="Q174" i="5" s="1"/>
  <c r="M174" i="5"/>
  <c r="J174" i="5"/>
  <c r="P173" i="5"/>
  <c r="M173" i="5"/>
  <c r="J173" i="5"/>
  <c r="Q173" i="5" s="1"/>
  <c r="P172" i="5"/>
  <c r="M172" i="5"/>
  <c r="Q172" i="5" s="1"/>
  <c r="J172" i="5"/>
  <c r="P171" i="5"/>
  <c r="Q171" i="5" s="1"/>
  <c r="M171" i="5"/>
  <c r="J171" i="5"/>
  <c r="P170" i="5"/>
  <c r="M170" i="5"/>
  <c r="J170" i="5"/>
  <c r="Q170" i="5" s="1"/>
  <c r="P169" i="5"/>
  <c r="M169" i="5"/>
  <c r="Q169" i="5" s="1"/>
  <c r="J169" i="5"/>
  <c r="P166" i="5"/>
  <c r="Q166" i="5" s="1"/>
  <c r="M166" i="5"/>
  <c r="J166" i="5"/>
  <c r="P165" i="5"/>
  <c r="M165" i="5"/>
  <c r="J165" i="5"/>
  <c r="Q165" i="5" s="1"/>
  <c r="P164" i="5"/>
  <c r="M164" i="5"/>
  <c r="Q164" i="5" s="1"/>
  <c r="J164" i="5"/>
  <c r="P163" i="5"/>
  <c r="Q163" i="5" s="1"/>
  <c r="M163" i="5"/>
  <c r="J163" i="5"/>
  <c r="P162" i="5"/>
  <c r="M162" i="5"/>
  <c r="J162" i="5"/>
  <c r="Q162" i="5" s="1"/>
  <c r="P161" i="5"/>
  <c r="M161" i="5"/>
  <c r="Q161" i="5" s="1"/>
  <c r="J161" i="5"/>
  <c r="P160" i="5"/>
  <c r="Q160" i="5" s="1"/>
  <c r="M160" i="5"/>
  <c r="J160" i="5"/>
  <c r="P159" i="5"/>
  <c r="M159" i="5"/>
  <c r="J159" i="5"/>
  <c r="Q159" i="5" s="1"/>
  <c r="O158" i="5"/>
  <c r="N158" i="5"/>
  <c r="L158" i="5"/>
  <c r="K158" i="5"/>
  <c r="M158" i="5" s="1"/>
  <c r="I158" i="5"/>
  <c r="H158" i="5"/>
  <c r="G158" i="5"/>
  <c r="F158" i="5"/>
  <c r="E158" i="5"/>
  <c r="J158" i="5" s="1"/>
  <c r="P157" i="5"/>
  <c r="O157" i="5"/>
  <c r="N157" i="5"/>
  <c r="M157" i="5"/>
  <c r="L157" i="5"/>
  <c r="K157" i="5"/>
  <c r="I157" i="5"/>
  <c r="H157" i="5"/>
  <c r="G157" i="5"/>
  <c r="J157" i="5" s="1"/>
  <c r="F157" i="5"/>
  <c r="E157" i="5"/>
  <c r="P155" i="5"/>
  <c r="M155" i="5"/>
  <c r="J155" i="5"/>
  <c r="Q155" i="5" s="1"/>
  <c r="P154" i="5"/>
  <c r="M154" i="5"/>
  <c r="Q154" i="5" s="1"/>
  <c r="J154" i="5"/>
  <c r="P153" i="5"/>
  <c r="M153" i="5"/>
  <c r="J153" i="5"/>
  <c r="P152" i="5"/>
  <c r="Q152" i="5" s="1"/>
  <c r="M152" i="5"/>
  <c r="J152" i="5"/>
  <c r="P151" i="5"/>
  <c r="M151" i="5"/>
  <c r="J151" i="5"/>
  <c r="Q151" i="5" s="1"/>
  <c r="P150" i="5"/>
  <c r="Q150" i="5" s="1"/>
  <c r="M150" i="5"/>
  <c r="J150" i="5"/>
  <c r="P149" i="5"/>
  <c r="Q149" i="5" s="1"/>
  <c r="M149" i="5"/>
  <c r="J149" i="5"/>
  <c r="P148" i="5"/>
  <c r="M148" i="5"/>
  <c r="J148" i="5"/>
  <c r="Q148" i="5" s="1"/>
  <c r="O147" i="5"/>
  <c r="P147" i="5" s="1"/>
  <c r="N147" i="5"/>
  <c r="L147" i="5"/>
  <c r="M147" i="5" s="1"/>
  <c r="K147" i="5"/>
  <c r="I147" i="5"/>
  <c r="H147" i="5"/>
  <c r="G147" i="5"/>
  <c r="F147" i="5"/>
  <c r="J147" i="5" s="1"/>
  <c r="E147" i="5"/>
  <c r="P146" i="5"/>
  <c r="O146" i="5"/>
  <c r="N146" i="5"/>
  <c r="M146" i="5"/>
  <c r="L146" i="5"/>
  <c r="K146" i="5"/>
  <c r="I146" i="5"/>
  <c r="H146" i="5"/>
  <c r="G146" i="5"/>
  <c r="J146" i="5" s="1"/>
  <c r="F146" i="5"/>
  <c r="E146" i="5"/>
  <c r="P144" i="5"/>
  <c r="M144" i="5"/>
  <c r="J144" i="5"/>
  <c r="Q144" i="5" s="1"/>
  <c r="P143" i="5"/>
  <c r="Q143" i="5" s="1"/>
  <c r="M143" i="5"/>
  <c r="J143" i="5"/>
  <c r="P142" i="5"/>
  <c r="Q142" i="5" s="1"/>
  <c r="M142" i="5"/>
  <c r="J142" i="5"/>
  <c r="P141" i="5"/>
  <c r="M141" i="5"/>
  <c r="J141" i="5"/>
  <c r="P140" i="5"/>
  <c r="Q140" i="5" s="1"/>
  <c r="M140" i="5"/>
  <c r="J140" i="5"/>
  <c r="P139" i="5"/>
  <c r="Q139" i="5" s="1"/>
  <c r="M139" i="5"/>
  <c r="J139" i="5"/>
  <c r="P138" i="5"/>
  <c r="M138" i="5"/>
  <c r="J138" i="5"/>
  <c r="Q138" i="5" s="1"/>
  <c r="P137" i="5"/>
  <c r="Q137" i="5" s="1"/>
  <c r="M137" i="5"/>
  <c r="J137" i="5"/>
  <c r="P136" i="5"/>
  <c r="Q136" i="5" s="1"/>
  <c r="M136" i="5"/>
  <c r="J136" i="5"/>
  <c r="P135" i="5"/>
  <c r="M135" i="5"/>
  <c r="J135" i="5"/>
  <c r="Q135" i="5" s="1"/>
  <c r="O134" i="5"/>
  <c r="P134" i="5" s="1"/>
  <c r="N134" i="5"/>
  <c r="L134" i="5"/>
  <c r="K134" i="5"/>
  <c r="I134" i="5"/>
  <c r="H134" i="5"/>
  <c r="G134" i="5"/>
  <c r="F134" i="5"/>
  <c r="E134" i="5"/>
  <c r="P133" i="5"/>
  <c r="O133" i="5"/>
  <c r="N133" i="5"/>
  <c r="M133" i="5"/>
  <c r="L133" i="5"/>
  <c r="K133" i="5"/>
  <c r="I133" i="5"/>
  <c r="H133" i="5"/>
  <c r="G133" i="5"/>
  <c r="F133" i="5"/>
  <c r="E133" i="5"/>
  <c r="P131" i="5"/>
  <c r="M131" i="5"/>
  <c r="J131" i="5"/>
  <c r="Q131" i="5" s="1"/>
  <c r="P130" i="5"/>
  <c r="Q130" i="5" s="1"/>
  <c r="M130" i="5"/>
  <c r="J130" i="5"/>
  <c r="P129" i="5"/>
  <c r="Q129" i="5" s="1"/>
  <c r="M129" i="5"/>
  <c r="J129" i="5"/>
  <c r="P128" i="5"/>
  <c r="M128" i="5"/>
  <c r="J128" i="5"/>
  <c r="Q128" i="5" s="1"/>
  <c r="P127" i="5"/>
  <c r="Q127" i="5" s="1"/>
  <c r="M127" i="5"/>
  <c r="J127" i="5"/>
  <c r="P126" i="5"/>
  <c r="Q126" i="5" s="1"/>
  <c r="M126" i="5"/>
  <c r="J126" i="5"/>
  <c r="P125" i="5"/>
  <c r="M125" i="5"/>
  <c r="J125" i="5"/>
  <c r="Q125" i="5" s="1"/>
  <c r="P124" i="5"/>
  <c r="Q124" i="5" s="1"/>
  <c r="M124" i="5"/>
  <c r="J124" i="5"/>
  <c r="P123" i="5"/>
  <c r="Q123" i="5" s="1"/>
  <c r="M123" i="5"/>
  <c r="J123" i="5"/>
  <c r="P122" i="5"/>
  <c r="M122" i="5"/>
  <c r="J122" i="5"/>
  <c r="Q122" i="5" s="1"/>
  <c r="P121" i="5"/>
  <c r="Q121" i="5" s="1"/>
  <c r="M121" i="5"/>
  <c r="J121" i="5"/>
  <c r="P120" i="5"/>
  <c r="Q120" i="5" s="1"/>
  <c r="M120" i="5"/>
  <c r="J120" i="5"/>
  <c r="P119" i="5"/>
  <c r="M119" i="5"/>
  <c r="J119" i="5"/>
  <c r="Q119" i="5" s="1"/>
  <c r="P118" i="5"/>
  <c r="Q118" i="5" s="1"/>
  <c r="M118" i="5"/>
  <c r="J118" i="5"/>
  <c r="P117" i="5"/>
  <c r="Q117" i="5" s="1"/>
  <c r="O117" i="5"/>
  <c r="N117" i="5"/>
  <c r="M117" i="5"/>
  <c r="L117" i="5"/>
  <c r="K117" i="5"/>
  <c r="I117" i="5"/>
  <c r="H117" i="5"/>
  <c r="G117" i="5"/>
  <c r="J117" i="5" s="1"/>
  <c r="F117" i="5"/>
  <c r="E117" i="5"/>
  <c r="O116" i="5"/>
  <c r="N116" i="5"/>
  <c r="P116" i="5" s="1"/>
  <c r="Q116" i="5" s="1"/>
  <c r="L116" i="5"/>
  <c r="K116" i="5"/>
  <c r="M116" i="5" s="1"/>
  <c r="I116" i="5"/>
  <c r="H116" i="5"/>
  <c r="G116" i="5"/>
  <c r="F116" i="5"/>
  <c r="E116" i="5"/>
  <c r="J116" i="5" s="1"/>
  <c r="P114" i="5"/>
  <c r="Q114" i="5" s="1"/>
  <c r="M114" i="5"/>
  <c r="J114" i="5"/>
  <c r="P113" i="5"/>
  <c r="Q113" i="5" s="1"/>
  <c r="M113" i="5"/>
  <c r="J113" i="5"/>
  <c r="P112" i="5"/>
  <c r="M112" i="5"/>
  <c r="J112" i="5"/>
  <c r="Q112" i="5" s="1"/>
  <c r="P111" i="5"/>
  <c r="Q111" i="5" s="1"/>
  <c r="M111" i="5"/>
  <c r="J111" i="5"/>
  <c r="P110" i="5"/>
  <c r="O110" i="5"/>
  <c r="N110" i="5"/>
  <c r="M110" i="5"/>
  <c r="L110" i="5"/>
  <c r="K110" i="5"/>
  <c r="I110" i="5"/>
  <c r="H110" i="5"/>
  <c r="G110" i="5"/>
  <c r="J110" i="5" s="1"/>
  <c r="F110" i="5"/>
  <c r="E110" i="5"/>
  <c r="O109" i="5"/>
  <c r="N109" i="5"/>
  <c r="P109" i="5" s="1"/>
  <c r="L109" i="5"/>
  <c r="K109" i="5"/>
  <c r="M109" i="5" s="1"/>
  <c r="I109" i="5"/>
  <c r="H109" i="5"/>
  <c r="G109" i="5"/>
  <c r="F109" i="5"/>
  <c r="E109" i="5"/>
  <c r="J109" i="5" s="1"/>
  <c r="P107" i="5"/>
  <c r="Q107" i="5" s="1"/>
  <c r="M107" i="5"/>
  <c r="J107" i="5"/>
  <c r="P106" i="5"/>
  <c r="Q106" i="5" s="1"/>
  <c r="M106" i="5"/>
  <c r="J106" i="5"/>
  <c r="P105" i="5"/>
  <c r="M105" i="5"/>
  <c r="J105" i="5"/>
  <c r="Q105" i="5" s="1"/>
  <c r="P104" i="5"/>
  <c r="Q104" i="5" s="1"/>
  <c r="M104" i="5"/>
  <c r="J104" i="5"/>
  <c r="P103" i="5"/>
  <c r="Q103" i="5" s="1"/>
  <c r="M103" i="5"/>
  <c r="J103" i="5"/>
  <c r="P102" i="5"/>
  <c r="M102" i="5"/>
  <c r="J102" i="5"/>
  <c r="Q102" i="5" s="1"/>
  <c r="P101" i="5"/>
  <c r="M101" i="5"/>
  <c r="J101" i="5"/>
  <c r="P100" i="5"/>
  <c r="Q100" i="5" s="1"/>
  <c r="M100" i="5"/>
  <c r="J100" i="5"/>
  <c r="P99" i="5"/>
  <c r="M99" i="5"/>
  <c r="J99" i="5"/>
  <c r="Q99" i="5" s="1"/>
  <c r="P98" i="5"/>
  <c r="Q98" i="5" s="1"/>
  <c r="M98" i="5"/>
  <c r="J98" i="5"/>
  <c r="P97" i="5"/>
  <c r="O97" i="5"/>
  <c r="N97" i="5"/>
  <c r="M97" i="5"/>
  <c r="L97" i="5"/>
  <c r="K97" i="5"/>
  <c r="I97" i="5"/>
  <c r="H97" i="5"/>
  <c r="G97" i="5"/>
  <c r="J97" i="5" s="1"/>
  <c r="F97" i="5"/>
  <c r="E97" i="5"/>
  <c r="O96" i="5"/>
  <c r="N96" i="5"/>
  <c r="P96" i="5" s="1"/>
  <c r="L96" i="5"/>
  <c r="K96" i="5"/>
  <c r="M96" i="5" s="1"/>
  <c r="I96" i="5"/>
  <c r="H96" i="5"/>
  <c r="G96" i="5"/>
  <c r="F96" i="5"/>
  <c r="E96" i="5"/>
  <c r="J96" i="5" s="1"/>
  <c r="Q96" i="5" s="1"/>
  <c r="P94" i="5"/>
  <c r="Q94" i="5" s="1"/>
  <c r="M94" i="5"/>
  <c r="J94" i="5"/>
  <c r="P93" i="5"/>
  <c r="Q93" i="5" s="1"/>
  <c r="M93" i="5"/>
  <c r="J93" i="5"/>
  <c r="P92" i="5"/>
  <c r="M92" i="5"/>
  <c r="J92" i="5"/>
  <c r="Q92" i="5" s="1"/>
  <c r="P91" i="5"/>
  <c r="M91" i="5"/>
  <c r="J91" i="5"/>
  <c r="R90" i="5"/>
  <c r="Q90" i="5"/>
  <c r="K90" i="5"/>
  <c r="N90" i="5" s="1"/>
  <c r="R89" i="5"/>
  <c r="K89" i="5"/>
  <c r="P88" i="5"/>
  <c r="Q88" i="5" s="1"/>
  <c r="M88" i="5"/>
  <c r="J88" i="5"/>
  <c r="P87" i="5"/>
  <c r="Q87" i="5" s="1"/>
  <c r="M87" i="5"/>
  <c r="J87" i="5"/>
  <c r="O86" i="5"/>
  <c r="N86" i="5"/>
  <c r="P86" i="5" s="1"/>
  <c r="Q86" i="5" s="1"/>
  <c r="L86" i="5"/>
  <c r="K86" i="5"/>
  <c r="M86" i="5" s="1"/>
  <c r="I86" i="5"/>
  <c r="H86" i="5"/>
  <c r="G86" i="5"/>
  <c r="F86" i="5"/>
  <c r="E86" i="5"/>
  <c r="J86" i="5" s="1"/>
  <c r="O85" i="5"/>
  <c r="L85" i="5"/>
  <c r="I85" i="5"/>
  <c r="H85" i="5"/>
  <c r="G85" i="5"/>
  <c r="F85" i="5"/>
  <c r="J85" i="5" s="1"/>
  <c r="E85" i="5"/>
  <c r="P83" i="5"/>
  <c r="Q83" i="5" s="1"/>
  <c r="M83" i="5"/>
  <c r="J83" i="5"/>
  <c r="P82" i="5"/>
  <c r="M82" i="5"/>
  <c r="J82" i="5"/>
  <c r="Q82" i="5" s="1"/>
  <c r="P81" i="5"/>
  <c r="Q81" i="5" s="1"/>
  <c r="M81" i="5"/>
  <c r="J81" i="5"/>
  <c r="P80" i="5"/>
  <c r="Q80" i="5" s="1"/>
  <c r="M80" i="5"/>
  <c r="J80" i="5"/>
  <c r="P79" i="5"/>
  <c r="M79" i="5"/>
  <c r="J79" i="5"/>
  <c r="Q79" i="5" s="1"/>
  <c r="P78" i="5"/>
  <c r="M78" i="5"/>
  <c r="J78" i="5"/>
  <c r="P77" i="5"/>
  <c r="Q77" i="5" s="1"/>
  <c r="M77" i="5"/>
  <c r="J77" i="5"/>
  <c r="P76" i="5"/>
  <c r="M76" i="5"/>
  <c r="J76" i="5"/>
  <c r="Q76" i="5" s="1"/>
  <c r="P75" i="5"/>
  <c r="Q75" i="5" s="1"/>
  <c r="M75" i="5"/>
  <c r="J75" i="5"/>
  <c r="P74" i="5"/>
  <c r="Q74" i="5" s="1"/>
  <c r="M74" i="5"/>
  <c r="J74" i="5"/>
  <c r="P73" i="5"/>
  <c r="M73" i="5"/>
  <c r="J73" i="5"/>
  <c r="Q73" i="5" s="1"/>
  <c r="P72" i="5"/>
  <c r="Q72" i="5" s="1"/>
  <c r="M72" i="5"/>
  <c r="J72" i="5"/>
  <c r="P71" i="5"/>
  <c r="Q71" i="5" s="1"/>
  <c r="M71" i="5"/>
  <c r="J71" i="5"/>
  <c r="P70" i="5"/>
  <c r="M70" i="5"/>
  <c r="J70" i="5"/>
  <c r="Q70" i="5" s="1"/>
  <c r="P69" i="5"/>
  <c r="M69" i="5"/>
  <c r="J69" i="5"/>
  <c r="P68" i="5"/>
  <c r="Q68" i="5" s="1"/>
  <c r="M68" i="5"/>
  <c r="J68" i="5"/>
  <c r="P67" i="5"/>
  <c r="M67" i="5"/>
  <c r="J67" i="5"/>
  <c r="Q67" i="5" s="1"/>
  <c r="P66" i="5"/>
  <c r="Q66" i="5" s="1"/>
  <c r="M66" i="5"/>
  <c r="J66" i="5"/>
  <c r="P65" i="5"/>
  <c r="M65" i="5"/>
  <c r="J65" i="5"/>
  <c r="Q65" i="5" s="1"/>
  <c r="P64" i="5"/>
  <c r="M64" i="5"/>
  <c r="Q64" i="5" s="1"/>
  <c r="J64" i="5"/>
  <c r="P63" i="5"/>
  <c r="M63" i="5"/>
  <c r="J63" i="5"/>
  <c r="P62" i="5"/>
  <c r="Q62" i="5" s="1"/>
  <c r="M62" i="5"/>
  <c r="J62" i="5"/>
  <c r="P61" i="5"/>
  <c r="M61" i="5"/>
  <c r="J61" i="5"/>
  <c r="Q61" i="5" s="1"/>
  <c r="P60" i="5"/>
  <c r="Q60" i="5" s="1"/>
  <c r="M60" i="5"/>
  <c r="J60" i="5"/>
  <c r="O59" i="5"/>
  <c r="N59" i="5"/>
  <c r="P59" i="5" s="1"/>
  <c r="Q59" i="5" s="1"/>
  <c r="L59" i="5"/>
  <c r="K59" i="5"/>
  <c r="M59" i="5" s="1"/>
  <c r="I59" i="5"/>
  <c r="H59" i="5"/>
  <c r="G59" i="5"/>
  <c r="F59" i="5"/>
  <c r="E59" i="5"/>
  <c r="J59" i="5" s="1"/>
  <c r="O58" i="5"/>
  <c r="N58" i="5"/>
  <c r="L58" i="5"/>
  <c r="K58" i="5"/>
  <c r="M58" i="5" s="1"/>
  <c r="I58" i="5"/>
  <c r="H58" i="5"/>
  <c r="G58" i="5"/>
  <c r="F58" i="5"/>
  <c r="E58" i="5"/>
  <c r="P56" i="5"/>
  <c r="Q56" i="5" s="1"/>
  <c r="M56" i="5"/>
  <c r="J56" i="5"/>
  <c r="P55" i="5"/>
  <c r="M55" i="5"/>
  <c r="J55" i="5"/>
  <c r="Q55" i="5" s="1"/>
  <c r="P54" i="5"/>
  <c r="M54" i="5"/>
  <c r="Q54" i="5" s="1"/>
  <c r="J54" i="5"/>
  <c r="P53" i="5"/>
  <c r="M53" i="5"/>
  <c r="J53" i="5"/>
  <c r="P52" i="5"/>
  <c r="Q52" i="5" s="1"/>
  <c r="M52" i="5"/>
  <c r="J52" i="5"/>
  <c r="P51" i="5"/>
  <c r="M51" i="5"/>
  <c r="J51" i="5"/>
  <c r="Q51" i="5" s="1"/>
  <c r="P50" i="5"/>
  <c r="Q50" i="5" s="1"/>
  <c r="M50" i="5"/>
  <c r="J50" i="5"/>
  <c r="P49" i="5"/>
  <c r="M49" i="5"/>
  <c r="J49" i="5"/>
  <c r="Q49" i="5" s="1"/>
  <c r="P48" i="5"/>
  <c r="M48" i="5"/>
  <c r="Q48" i="5" s="1"/>
  <c r="J48" i="5"/>
  <c r="P47" i="5"/>
  <c r="M47" i="5"/>
  <c r="M43" i="5" s="1"/>
  <c r="J47" i="5"/>
  <c r="P46" i="5"/>
  <c r="M46" i="5"/>
  <c r="J46" i="5"/>
  <c r="J44" i="5" s="1"/>
  <c r="P45" i="5"/>
  <c r="M45" i="5"/>
  <c r="J45" i="5"/>
  <c r="J43" i="5" s="1"/>
  <c r="O44" i="5"/>
  <c r="O40" i="5" s="1"/>
  <c r="N44" i="5"/>
  <c r="L44" i="5"/>
  <c r="L40" i="5" s="1"/>
  <c r="K44" i="5"/>
  <c r="I44" i="5"/>
  <c r="I40" i="5" s="1"/>
  <c r="H44" i="5"/>
  <c r="G44" i="5"/>
  <c r="F44" i="5"/>
  <c r="F40" i="5" s="1"/>
  <c r="J40" i="5" s="1"/>
  <c r="E44" i="5"/>
  <c r="P43" i="5"/>
  <c r="O43" i="5"/>
  <c r="N43" i="5"/>
  <c r="L43" i="5"/>
  <c r="K43" i="5"/>
  <c r="I43" i="5"/>
  <c r="H43" i="5"/>
  <c r="G43" i="5"/>
  <c r="G39" i="5" s="1"/>
  <c r="F43" i="5"/>
  <c r="E43" i="5"/>
  <c r="P42" i="5"/>
  <c r="M42" i="5"/>
  <c r="J42" i="5"/>
  <c r="Q42" i="5" s="1"/>
  <c r="P41" i="5"/>
  <c r="Q41" i="5" s="1"/>
  <c r="M41" i="5"/>
  <c r="J41" i="5"/>
  <c r="N40" i="5"/>
  <c r="P40" i="5" s="1"/>
  <c r="M40" i="5"/>
  <c r="K40" i="5"/>
  <c r="H40" i="5"/>
  <c r="G40" i="5"/>
  <c r="E40" i="5"/>
  <c r="O39" i="5"/>
  <c r="N39" i="5"/>
  <c r="P39" i="5" s="1"/>
  <c r="L39" i="5"/>
  <c r="K39" i="5"/>
  <c r="M39" i="5" s="1"/>
  <c r="I39" i="5"/>
  <c r="H39" i="5"/>
  <c r="F39" i="5"/>
  <c r="E39" i="5"/>
  <c r="P37" i="5"/>
  <c r="Q37" i="5" s="1"/>
  <c r="M37" i="5"/>
  <c r="J37" i="5"/>
  <c r="P36" i="5"/>
  <c r="Q36" i="5" s="1"/>
  <c r="M36" i="5"/>
  <c r="J36" i="5"/>
  <c r="P35" i="5"/>
  <c r="M35" i="5"/>
  <c r="J35" i="5"/>
  <c r="Q35" i="5" s="1"/>
  <c r="P34" i="5"/>
  <c r="Q34" i="5" s="1"/>
  <c r="M34" i="5"/>
  <c r="J34" i="5"/>
  <c r="P33" i="5"/>
  <c r="Q33" i="5" s="1"/>
  <c r="M33" i="5"/>
  <c r="J33" i="5"/>
  <c r="P32" i="5"/>
  <c r="M32" i="5"/>
  <c r="J32" i="5"/>
  <c r="Q32" i="5" s="1"/>
  <c r="P31" i="5"/>
  <c r="M31" i="5"/>
  <c r="J31" i="5"/>
  <c r="P30" i="5"/>
  <c r="Q30" i="5" s="1"/>
  <c r="M30" i="5"/>
  <c r="J30" i="5"/>
  <c r="P29" i="5"/>
  <c r="M29" i="5"/>
  <c r="J29" i="5"/>
  <c r="Q29" i="5" s="1"/>
  <c r="P28" i="5"/>
  <c r="Q28" i="5" s="1"/>
  <c r="M28" i="5"/>
  <c r="M22" i="5" s="1"/>
  <c r="J28" i="5"/>
  <c r="P27" i="5"/>
  <c r="Q27" i="5" s="1"/>
  <c r="M27" i="5"/>
  <c r="J27" i="5"/>
  <c r="J23" i="5" s="1"/>
  <c r="P26" i="5"/>
  <c r="M26" i="5"/>
  <c r="J26" i="5"/>
  <c r="J22" i="5" s="1"/>
  <c r="P25" i="5"/>
  <c r="Q25" i="5" s="1"/>
  <c r="M25" i="5"/>
  <c r="J25" i="5"/>
  <c r="P24" i="5"/>
  <c r="M24" i="5"/>
  <c r="J24" i="5"/>
  <c r="O23" i="5"/>
  <c r="N23" i="5"/>
  <c r="L23" i="5"/>
  <c r="K23" i="5"/>
  <c r="I23" i="5"/>
  <c r="H23" i="5"/>
  <c r="G23" i="5"/>
  <c r="F23" i="5"/>
  <c r="E23" i="5"/>
  <c r="O22" i="5"/>
  <c r="N22" i="5"/>
  <c r="L22" i="5"/>
  <c r="K22" i="5"/>
  <c r="I22" i="5"/>
  <c r="H22" i="5"/>
  <c r="G22" i="5"/>
  <c r="F22" i="5"/>
  <c r="E22" i="5"/>
  <c r="P21" i="5"/>
  <c r="Q21" i="5" s="1"/>
  <c r="M21" i="5"/>
  <c r="J21" i="5"/>
  <c r="P20" i="5"/>
  <c r="M20" i="5"/>
  <c r="J20" i="5"/>
  <c r="Q20" i="5" s="1"/>
  <c r="P19" i="5"/>
  <c r="Q19" i="5" s="1"/>
  <c r="M19" i="5"/>
  <c r="J19" i="5"/>
  <c r="P18" i="5"/>
  <c r="Q18" i="5" s="1"/>
  <c r="M18" i="5"/>
  <c r="J18" i="5"/>
  <c r="P17" i="5"/>
  <c r="M17" i="5"/>
  <c r="J17" i="5"/>
  <c r="Q17" i="5" s="1"/>
  <c r="P16" i="5"/>
  <c r="Q16" i="5" s="1"/>
  <c r="M16" i="5"/>
  <c r="J16" i="5"/>
  <c r="P15" i="5"/>
  <c r="Q15" i="5" s="1"/>
  <c r="M15" i="5"/>
  <c r="J15" i="5"/>
  <c r="P14" i="5"/>
  <c r="M14" i="5"/>
  <c r="J14" i="5"/>
  <c r="Q14" i="5" s="1"/>
  <c r="P13" i="5"/>
  <c r="M13" i="5"/>
  <c r="J13" i="5"/>
  <c r="P12" i="5"/>
  <c r="Q12" i="5" s="1"/>
  <c r="M12" i="5"/>
  <c r="J12" i="5"/>
  <c r="P11" i="5"/>
  <c r="M11" i="5"/>
  <c r="J11" i="5"/>
  <c r="Q11" i="5" s="1"/>
  <c r="P10" i="5"/>
  <c r="Q10" i="5" s="1"/>
  <c r="M10" i="5"/>
  <c r="J10" i="5"/>
  <c r="P9" i="5"/>
  <c r="O9" i="5"/>
  <c r="N9" i="5"/>
  <c r="M9" i="5"/>
  <c r="L9" i="5"/>
  <c r="K9" i="5"/>
  <c r="K7" i="5" s="1"/>
  <c r="I9" i="5"/>
  <c r="H9" i="5"/>
  <c r="G9" i="5"/>
  <c r="G7" i="5" s="1"/>
  <c r="F9" i="5"/>
  <c r="E9" i="5"/>
  <c r="O8" i="5"/>
  <c r="O6" i="5" s="1"/>
  <c r="O4" i="5" s="1"/>
  <c r="N8" i="5"/>
  <c r="L8" i="5"/>
  <c r="L6" i="5" s="1"/>
  <c r="K8" i="5"/>
  <c r="I8" i="5"/>
  <c r="H8" i="5"/>
  <c r="H6" i="5" s="1"/>
  <c r="H4" i="5" s="1"/>
  <c r="G8" i="5"/>
  <c r="F8" i="5"/>
  <c r="E8" i="5"/>
  <c r="O7" i="5"/>
  <c r="L7" i="5"/>
  <c r="L5" i="5" s="1"/>
  <c r="I7" i="5"/>
  <c r="I5" i="5" s="1"/>
  <c r="F7" i="5"/>
  <c r="F5" i="5" s="1"/>
  <c r="G6" i="5"/>
  <c r="L4" i="5"/>
  <c r="P322" i="4"/>
  <c r="M322" i="4"/>
  <c r="J322" i="4"/>
  <c r="P321" i="4"/>
  <c r="Q321" i="4" s="1"/>
  <c r="M321" i="4"/>
  <c r="J321" i="4"/>
  <c r="P320" i="4"/>
  <c r="M320" i="4"/>
  <c r="J320" i="4"/>
  <c r="Q320" i="4" s="1"/>
  <c r="P319" i="4"/>
  <c r="Q319" i="4" s="1"/>
  <c r="M319" i="4"/>
  <c r="J319" i="4"/>
  <c r="P318" i="4"/>
  <c r="Q318" i="4" s="1"/>
  <c r="M318" i="4"/>
  <c r="J318" i="4"/>
  <c r="P317" i="4"/>
  <c r="M317" i="4"/>
  <c r="J317" i="4"/>
  <c r="Q317" i="4" s="1"/>
  <c r="P316" i="4"/>
  <c r="M316" i="4"/>
  <c r="J316" i="4"/>
  <c r="P315" i="4"/>
  <c r="Q315" i="4" s="1"/>
  <c r="M315" i="4"/>
  <c r="J315" i="4"/>
  <c r="P314" i="4"/>
  <c r="M314" i="4"/>
  <c r="J314" i="4"/>
  <c r="Q314" i="4" s="1"/>
  <c r="P313" i="4"/>
  <c r="M313" i="4"/>
  <c r="J313" i="4"/>
  <c r="P312" i="4"/>
  <c r="Q312" i="4" s="1"/>
  <c r="M312" i="4"/>
  <c r="J312" i="4"/>
  <c r="P311" i="4"/>
  <c r="M311" i="4"/>
  <c r="J311" i="4"/>
  <c r="Q311" i="4" s="1"/>
  <c r="P310" i="4"/>
  <c r="Q310" i="4" s="1"/>
  <c r="M310" i="4"/>
  <c r="J310" i="4"/>
  <c r="P309" i="4"/>
  <c r="Q309" i="4" s="1"/>
  <c r="M309" i="4"/>
  <c r="J309" i="4"/>
  <c r="P308" i="4"/>
  <c r="M308" i="4"/>
  <c r="J308" i="4"/>
  <c r="Q308" i="4" s="1"/>
  <c r="P307" i="4"/>
  <c r="Q307" i="4" s="1"/>
  <c r="M307" i="4"/>
  <c r="J307" i="4"/>
  <c r="P306" i="4"/>
  <c r="Q306" i="4" s="1"/>
  <c r="M306" i="4"/>
  <c r="J306" i="4"/>
  <c r="P305" i="4"/>
  <c r="M305" i="4"/>
  <c r="J305" i="4"/>
  <c r="Q305" i="4" s="1"/>
  <c r="P304" i="4"/>
  <c r="M304" i="4"/>
  <c r="J304" i="4"/>
  <c r="P303" i="4"/>
  <c r="Q303" i="4" s="1"/>
  <c r="M303" i="4"/>
  <c r="J303" i="4"/>
  <c r="P302" i="4"/>
  <c r="M302" i="4"/>
  <c r="J302" i="4"/>
  <c r="Q302" i="4" s="1"/>
  <c r="P301" i="4"/>
  <c r="Q301" i="4" s="1"/>
  <c r="M301" i="4"/>
  <c r="J301" i="4"/>
  <c r="P300" i="4"/>
  <c r="Q300" i="4" s="1"/>
  <c r="M300" i="4"/>
  <c r="J300" i="4"/>
  <c r="P299" i="4"/>
  <c r="M299" i="4"/>
  <c r="J299" i="4"/>
  <c r="Q299" i="4" s="1"/>
  <c r="P298" i="4"/>
  <c r="Q298" i="4" s="1"/>
  <c r="M298" i="4"/>
  <c r="J298" i="4"/>
  <c r="P297" i="4"/>
  <c r="Q297" i="4" s="1"/>
  <c r="M297" i="4"/>
  <c r="J297" i="4"/>
  <c r="P296" i="4"/>
  <c r="M296" i="4"/>
  <c r="J296" i="4"/>
  <c r="Q296" i="4" s="1"/>
  <c r="P295" i="4"/>
  <c r="M295" i="4"/>
  <c r="J295" i="4"/>
  <c r="P294" i="4"/>
  <c r="O294" i="4"/>
  <c r="N294" i="4"/>
  <c r="M294" i="4"/>
  <c r="L294" i="4"/>
  <c r="K294" i="4"/>
  <c r="I294" i="4"/>
  <c r="H294" i="4"/>
  <c r="G294" i="4"/>
  <c r="J294" i="4" s="1"/>
  <c r="F294" i="4"/>
  <c r="E294" i="4"/>
  <c r="O293" i="4"/>
  <c r="N293" i="4"/>
  <c r="P293" i="4" s="1"/>
  <c r="L293" i="4"/>
  <c r="K293" i="4"/>
  <c r="M293" i="4" s="1"/>
  <c r="Q293" i="4" s="1"/>
  <c r="I293" i="4"/>
  <c r="H293" i="4"/>
  <c r="G293" i="4"/>
  <c r="F293" i="4"/>
  <c r="E293" i="4"/>
  <c r="J293" i="4" s="1"/>
  <c r="P292" i="4"/>
  <c r="Q292" i="4" s="1"/>
  <c r="M292" i="4"/>
  <c r="J292" i="4"/>
  <c r="P291" i="4"/>
  <c r="Q291" i="4" s="1"/>
  <c r="M291" i="4"/>
  <c r="J291" i="4"/>
  <c r="P290" i="4"/>
  <c r="M290" i="4"/>
  <c r="J290" i="4"/>
  <c r="Q290" i="4" s="1"/>
  <c r="P289" i="4"/>
  <c r="M289" i="4"/>
  <c r="J289" i="4"/>
  <c r="P288" i="4"/>
  <c r="Q288" i="4" s="1"/>
  <c r="M288" i="4"/>
  <c r="J288" i="4"/>
  <c r="P287" i="4"/>
  <c r="M287" i="4"/>
  <c r="J287" i="4"/>
  <c r="Q287" i="4" s="1"/>
  <c r="P286" i="4"/>
  <c r="M286" i="4"/>
  <c r="J286" i="4"/>
  <c r="P285" i="4"/>
  <c r="Q285" i="4" s="1"/>
  <c r="M285" i="4"/>
  <c r="J285" i="4"/>
  <c r="P284" i="4"/>
  <c r="M284" i="4"/>
  <c r="J284" i="4"/>
  <c r="Q284" i="4" s="1"/>
  <c r="P283" i="4"/>
  <c r="Q283" i="4" s="1"/>
  <c r="M283" i="4"/>
  <c r="J283" i="4"/>
  <c r="P282" i="4"/>
  <c r="Q282" i="4" s="1"/>
  <c r="M282" i="4"/>
  <c r="J282" i="4"/>
  <c r="P281" i="4"/>
  <c r="M281" i="4"/>
  <c r="J281" i="4"/>
  <c r="Q281" i="4" s="1"/>
  <c r="P280" i="4"/>
  <c r="M280" i="4"/>
  <c r="J280" i="4"/>
  <c r="P279" i="4"/>
  <c r="Q279" i="4" s="1"/>
  <c r="M279" i="4"/>
  <c r="J279" i="4"/>
  <c r="P278" i="4"/>
  <c r="M278" i="4"/>
  <c r="J278" i="4"/>
  <c r="Q278" i="4" s="1"/>
  <c r="P277" i="4"/>
  <c r="M277" i="4"/>
  <c r="J277" i="4"/>
  <c r="P276" i="4"/>
  <c r="Q276" i="4" s="1"/>
  <c r="M276" i="4"/>
  <c r="J276" i="4"/>
  <c r="P275" i="4"/>
  <c r="M275" i="4"/>
  <c r="J275" i="4"/>
  <c r="Q275" i="4" s="1"/>
  <c r="P274" i="4"/>
  <c r="Q274" i="4" s="1"/>
  <c r="M274" i="4"/>
  <c r="J274" i="4"/>
  <c r="P273" i="4"/>
  <c r="Q273" i="4" s="1"/>
  <c r="M273" i="4"/>
  <c r="J273" i="4"/>
  <c r="O272" i="4"/>
  <c r="N272" i="4"/>
  <c r="L272" i="4"/>
  <c r="K272" i="4"/>
  <c r="I272" i="4"/>
  <c r="H272" i="4"/>
  <c r="H264" i="4" s="1"/>
  <c r="G272" i="4"/>
  <c r="F272" i="4"/>
  <c r="E272" i="4"/>
  <c r="O271" i="4"/>
  <c r="N271" i="4"/>
  <c r="L271" i="4"/>
  <c r="K271" i="4"/>
  <c r="I271" i="4"/>
  <c r="I263" i="4" s="1"/>
  <c r="H271" i="4"/>
  <c r="G271" i="4"/>
  <c r="F271" i="4"/>
  <c r="E271" i="4"/>
  <c r="P270" i="4"/>
  <c r="Q270" i="4" s="1"/>
  <c r="M270" i="4"/>
  <c r="J270" i="4"/>
  <c r="P269" i="4"/>
  <c r="M269" i="4"/>
  <c r="J269" i="4"/>
  <c r="Q269" i="4" s="1"/>
  <c r="P268" i="4"/>
  <c r="M268" i="4"/>
  <c r="J268" i="4"/>
  <c r="P267" i="4"/>
  <c r="Q267" i="4" s="1"/>
  <c r="M267" i="4"/>
  <c r="J267" i="4"/>
  <c r="P266" i="4"/>
  <c r="M266" i="4"/>
  <c r="J266" i="4"/>
  <c r="Q266" i="4" s="1"/>
  <c r="P265" i="4"/>
  <c r="Q265" i="4" s="1"/>
  <c r="M265" i="4"/>
  <c r="J265" i="4"/>
  <c r="O264" i="4"/>
  <c r="L264" i="4"/>
  <c r="I264" i="4"/>
  <c r="G264" i="4"/>
  <c r="F264" i="4"/>
  <c r="N263" i="4"/>
  <c r="K263" i="4"/>
  <c r="H263" i="4"/>
  <c r="G263" i="4"/>
  <c r="E263" i="4"/>
  <c r="P261" i="4"/>
  <c r="J261" i="4"/>
  <c r="Q261" i="4" s="1"/>
  <c r="P260" i="4"/>
  <c r="M260" i="4"/>
  <c r="Q260" i="4" s="1"/>
  <c r="J260" i="4"/>
  <c r="P259" i="4"/>
  <c r="Q259" i="4" s="1"/>
  <c r="M259" i="4"/>
  <c r="J259" i="4"/>
  <c r="P258" i="4"/>
  <c r="M258" i="4"/>
  <c r="J258" i="4"/>
  <c r="Q258" i="4" s="1"/>
  <c r="P257" i="4"/>
  <c r="M257" i="4"/>
  <c r="Q257" i="4" s="1"/>
  <c r="J257" i="4"/>
  <c r="P256" i="4"/>
  <c r="Q256" i="4" s="1"/>
  <c r="M256" i="4"/>
  <c r="J256" i="4"/>
  <c r="P255" i="4"/>
  <c r="M255" i="4"/>
  <c r="J255" i="4"/>
  <c r="Q255" i="4" s="1"/>
  <c r="P254" i="4"/>
  <c r="M254" i="4"/>
  <c r="Q254" i="4" s="1"/>
  <c r="J254" i="4"/>
  <c r="P253" i="4"/>
  <c r="Q253" i="4" s="1"/>
  <c r="M253" i="4"/>
  <c r="J253" i="4"/>
  <c r="P252" i="4"/>
  <c r="M252" i="4"/>
  <c r="J252" i="4"/>
  <c r="Q252" i="4" s="1"/>
  <c r="P251" i="4"/>
  <c r="M251" i="4"/>
  <c r="J251" i="4"/>
  <c r="P250" i="4"/>
  <c r="Q250" i="4" s="1"/>
  <c r="M250" i="4"/>
  <c r="J250" i="4"/>
  <c r="P249" i="4"/>
  <c r="M249" i="4"/>
  <c r="J249" i="4"/>
  <c r="Q249" i="4" s="1"/>
  <c r="P248" i="4"/>
  <c r="M248" i="4"/>
  <c r="J248" i="4"/>
  <c r="P247" i="4"/>
  <c r="Q247" i="4" s="1"/>
  <c r="M247" i="4"/>
  <c r="J247" i="4"/>
  <c r="P246" i="4"/>
  <c r="M246" i="4"/>
  <c r="J246" i="4"/>
  <c r="Q246" i="4" s="1"/>
  <c r="P245" i="4"/>
  <c r="M245" i="4"/>
  <c r="P244" i="4"/>
  <c r="M244" i="4"/>
  <c r="J244" i="4"/>
  <c r="P243" i="4"/>
  <c r="O243" i="4"/>
  <c r="N243" i="4"/>
  <c r="M243" i="4"/>
  <c r="L243" i="4"/>
  <c r="K243" i="4"/>
  <c r="I243" i="4"/>
  <c r="H243" i="4"/>
  <c r="G243" i="4"/>
  <c r="J243" i="4" s="1"/>
  <c r="F243" i="4"/>
  <c r="E243" i="4"/>
  <c r="O242" i="4"/>
  <c r="N242" i="4"/>
  <c r="P242" i="4" s="1"/>
  <c r="Q242" i="4" s="1"/>
  <c r="L242" i="4"/>
  <c r="K242" i="4"/>
  <c r="M242" i="4" s="1"/>
  <c r="I242" i="4"/>
  <c r="H242" i="4"/>
  <c r="G242" i="4"/>
  <c r="F242" i="4"/>
  <c r="E242" i="4"/>
  <c r="J242" i="4" s="1"/>
  <c r="P240" i="4"/>
  <c r="M240" i="4"/>
  <c r="J240" i="4"/>
  <c r="P239" i="4"/>
  <c r="Q239" i="4" s="1"/>
  <c r="M239" i="4"/>
  <c r="J239" i="4"/>
  <c r="P238" i="4"/>
  <c r="M238" i="4"/>
  <c r="J238" i="4"/>
  <c r="Q238" i="4" s="1"/>
  <c r="P237" i="4"/>
  <c r="Q237" i="4" s="1"/>
  <c r="M237" i="4"/>
  <c r="J237" i="4"/>
  <c r="P236" i="4"/>
  <c r="Q236" i="4" s="1"/>
  <c r="M236" i="4"/>
  <c r="J236" i="4"/>
  <c r="P235" i="4"/>
  <c r="M235" i="4"/>
  <c r="J235" i="4"/>
  <c r="Q235" i="4" s="1"/>
  <c r="P234" i="4"/>
  <c r="M234" i="4"/>
  <c r="J234" i="4"/>
  <c r="P233" i="4"/>
  <c r="Q233" i="4" s="1"/>
  <c r="M233" i="4"/>
  <c r="J233" i="4"/>
  <c r="P232" i="4"/>
  <c r="M232" i="4"/>
  <c r="J232" i="4"/>
  <c r="Q232" i="4" s="1"/>
  <c r="P231" i="4"/>
  <c r="M231" i="4"/>
  <c r="J231" i="4"/>
  <c r="P230" i="4"/>
  <c r="Q230" i="4" s="1"/>
  <c r="M230" i="4"/>
  <c r="J230" i="4"/>
  <c r="P229" i="4"/>
  <c r="M229" i="4"/>
  <c r="J229" i="4"/>
  <c r="Q229" i="4" s="1"/>
  <c r="P228" i="4"/>
  <c r="Q228" i="4" s="1"/>
  <c r="M228" i="4"/>
  <c r="J228" i="4"/>
  <c r="P227" i="4"/>
  <c r="Q227" i="4" s="1"/>
  <c r="M227" i="4"/>
  <c r="J227" i="4"/>
  <c r="P226" i="4"/>
  <c r="M226" i="4"/>
  <c r="J226" i="4"/>
  <c r="Q226" i="4" s="1"/>
  <c r="P225" i="4"/>
  <c r="M225" i="4"/>
  <c r="J225" i="4"/>
  <c r="P224" i="4"/>
  <c r="Q224" i="4" s="1"/>
  <c r="M224" i="4"/>
  <c r="J224" i="4"/>
  <c r="P223" i="4"/>
  <c r="M223" i="4"/>
  <c r="J223" i="4"/>
  <c r="Q223" i="4" s="1"/>
  <c r="P222" i="4"/>
  <c r="M222" i="4"/>
  <c r="J222" i="4"/>
  <c r="P221" i="4"/>
  <c r="Q221" i="4" s="1"/>
  <c r="M221" i="4"/>
  <c r="J221" i="4"/>
  <c r="O220" i="4"/>
  <c r="N220" i="4"/>
  <c r="P220" i="4" s="1"/>
  <c r="L220" i="4"/>
  <c r="K220" i="4"/>
  <c r="M220" i="4" s="1"/>
  <c r="Q220" i="4" s="1"/>
  <c r="I220" i="4"/>
  <c r="H220" i="4"/>
  <c r="G220" i="4"/>
  <c r="F220" i="4"/>
  <c r="E220" i="4"/>
  <c r="J220" i="4" s="1"/>
  <c r="O219" i="4"/>
  <c r="P219" i="4" s="1"/>
  <c r="Q219" i="4" s="1"/>
  <c r="N219" i="4"/>
  <c r="L219" i="4"/>
  <c r="M219" i="4" s="1"/>
  <c r="K219" i="4"/>
  <c r="I219" i="4"/>
  <c r="H219" i="4"/>
  <c r="G219" i="4"/>
  <c r="F219" i="4"/>
  <c r="J219" i="4" s="1"/>
  <c r="E219" i="4"/>
  <c r="P217" i="4"/>
  <c r="Q217" i="4" s="1"/>
  <c r="M217" i="4"/>
  <c r="J217" i="4"/>
  <c r="P216" i="4"/>
  <c r="M216" i="4"/>
  <c r="J216" i="4"/>
  <c r="Q216" i="4" s="1"/>
  <c r="P215" i="4"/>
  <c r="M215" i="4"/>
  <c r="J215" i="4"/>
  <c r="P214" i="4"/>
  <c r="Q214" i="4" s="1"/>
  <c r="M214" i="4"/>
  <c r="J214" i="4"/>
  <c r="P213" i="4"/>
  <c r="M213" i="4"/>
  <c r="J213" i="4"/>
  <c r="Q213" i="4" s="1"/>
  <c r="P212" i="4"/>
  <c r="M212" i="4"/>
  <c r="J212" i="4"/>
  <c r="P211" i="4"/>
  <c r="Q211" i="4" s="1"/>
  <c r="M211" i="4"/>
  <c r="J211" i="4"/>
  <c r="P210" i="4"/>
  <c r="M210" i="4"/>
  <c r="J210" i="4"/>
  <c r="Q210" i="4" s="1"/>
  <c r="P209" i="4"/>
  <c r="Q209" i="4" s="1"/>
  <c r="M209" i="4"/>
  <c r="J209" i="4"/>
  <c r="P208" i="4"/>
  <c r="Q208" i="4" s="1"/>
  <c r="M208" i="4"/>
  <c r="J208" i="4"/>
  <c r="O207" i="4"/>
  <c r="N207" i="4"/>
  <c r="P207" i="4" s="1"/>
  <c r="L207" i="4"/>
  <c r="K207" i="4"/>
  <c r="M207" i="4" s="1"/>
  <c r="I207" i="4"/>
  <c r="H207" i="4"/>
  <c r="G207" i="4"/>
  <c r="F207" i="4"/>
  <c r="E207" i="4"/>
  <c r="J207" i="4" s="1"/>
  <c r="Q207" i="4" s="1"/>
  <c r="O206" i="4"/>
  <c r="P206" i="4" s="1"/>
  <c r="N206" i="4"/>
  <c r="L206" i="4"/>
  <c r="M206" i="4" s="1"/>
  <c r="K206" i="4"/>
  <c r="I206" i="4"/>
  <c r="H206" i="4"/>
  <c r="G206" i="4"/>
  <c r="F206" i="4"/>
  <c r="J206" i="4" s="1"/>
  <c r="E206" i="4"/>
  <c r="P205" i="4"/>
  <c r="Q205" i="4" s="1"/>
  <c r="M205" i="4"/>
  <c r="J205" i="4"/>
  <c r="P204" i="4"/>
  <c r="M204" i="4"/>
  <c r="J204" i="4"/>
  <c r="Q204" i="4" s="1"/>
  <c r="P203" i="4"/>
  <c r="M203" i="4"/>
  <c r="J203" i="4"/>
  <c r="P202" i="4"/>
  <c r="Q202" i="4" s="1"/>
  <c r="M202" i="4"/>
  <c r="J202" i="4"/>
  <c r="P201" i="4"/>
  <c r="M201" i="4"/>
  <c r="J201" i="4"/>
  <c r="Q201" i="4" s="1"/>
  <c r="P200" i="4"/>
  <c r="Q200" i="4" s="1"/>
  <c r="M200" i="4"/>
  <c r="J200" i="4"/>
  <c r="P199" i="4"/>
  <c r="Q199" i="4" s="1"/>
  <c r="M199" i="4"/>
  <c r="J199" i="4"/>
  <c r="P198" i="4"/>
  <c r="M198" i="4"/>
  <c r="J198" i="4"/>
  <c r="Q198" i="4" s="1"/>
  <c r="P197" i="4"/>
  <c r="M197" i="4"/>
  <c r="J197" i="4"/>
  <c r="P196" i="4"/>
  <c r="Q196" i="4" s="1"/>
  <c r="M196" i="4"/>
  <c r="J196" i="4"/>
  <c r="P195" i="4"/>
  <c r="M195" i="4"/>
  <c r="J195" i="4"/>
  <c r="Q195" i="4" s="1"/>
  <c r="P194" i="4"/>
  <c r="M194" i="4"/>
  <c r="J194" i="4"/>
  <c r="P193" i="4"/>
  <c r="Q193" i="4" s="1"/>
  <c r="M193" i="4"/>
  <c r="J193" i="4"/>
  <c r="P192" i="4"/>
  <c r="M192" i="4"/>
  <c r="J192" i="4"/>
  <c r="Q192" i="4" s="1"/>
  <c r="P191" i="4"/>
  <c r="Q191" i="4" s="1"/>
  <c r="M191" i="4"/>
  <c r="J191" i="4"/>
  <c r="P190" i="4"/>
  <c r="Q190" i="4" s="1"/>
  <c r="M190" i="4"/>
  <c r="J190" i="4"/>
  <c r="O189" i="4"/>
  <c r="N189" i="4"/>
  <c r="L189" i="4"/>
  <c r="K189" i="4"/>
  <c r="I189" i="4"/>
  <c r="H189" i="4"/>
  <c r="H181" i="4" s="1"/>
  <c r="G189" i="4"/>
  <c r="F189" i="4"/>
  <c r="E189" i="4"/>
  <c r="O188" i="4"/>
  <c r="N188" i="4"/>
  <c r="L188" i="4"/>
  <c r="K188" i="4"/>
  <c r="I188" i="4"/>
  <c r="I180" i="4" s="1"/>
  <c r="H188" i="4"/>
  <c r="G188" i="4"/>
  <c r="F188" i="4"/>
  <c r="E188" i="4"/>
  <c r="P187" i="4"/>
  <c r="Q187" i="4" s="1"/>
  <c r="M187" i="4"/>
  <c r="J187" i="4"/>
  <c r="P186" i="4"/>
  <c r="M186" i="4"/>
  <c r="J186" i="4"/>
  <c r="Q186" i="4" s="1"/>
  <c r="P185" i="4"/>
  <c r="M185" i="4"/>
  <c r="J185" i="4"/>
  <c r="P184" i="4"/>
  <c r="Q184" i="4" s="1"/>
  <c r="M184" i="4"/>
  <c r="J184" i="4"/>
  <c r="P183" i="4"/>
  <c r="M183" i="4"/>
  <c r="J183" i="4"/>
  <c r="Q183" i="4" s="1"/>
  <c r="P182" i="4"/>
  <c r="Q182" i="4" s="1"/>
  <c r="M182" i="4"/>
  <c r="J182" i="4"/>
  <c r="O181" i="4"/>
  <c r="L181" i="4"/>
  <c r="I181" i="4"/>
  <c r="G181" i="4"/>
  <c r="F181" i="4"/>
  <c r="N180" i="4"/>
  <c r="K180" i="4"/>
  <c r="H180" i="4"/>
  <c r="G180" i="4"/>
  <c r="E180" i="4"/>
  <c r="P178" i="4"/>
  <c r="M178" i="4"/>
  <c r="J178" i="4"/>
  <c r="P177" i="4"/>
  <c r="Q177" i="4" s="1"/>
  <c r="M177" i="4"/>
  <c r="J177" i="4"/>
  <c r="P176" i="4"/>
  <c r="M176" i="4"/>
  <c r="J176" i="4"/>
  <c r="Q176" i="4" s="1"/>
  <c r="P175" i="4"/>
  <c r="Q175" i="4" s="1"/>
  <c r="M175" i="4"/>
  <c r="J175" i="4"/>
  <c r="P174" i="4"/>
  <c r="Q174" i="4" s="1"/>
  <c r="M174" i="4"/>
  <c r="J174" i="4"/>
  <c r="P173" i="4"/>
  <c r="M173" i="4"/>
  <c r="J173" i="4"/>
  <c r="Q173" i="4" s="1"/>
  <c r="P172" i="4"/>
  <c r="M172" i="4"/>
  <c r="J172" i="4"/>
  <c r="P171" i="4"/>
  <c r="Q171" i="4" s="1"/>
  <c r="M171" i="4"/>
  <c r="J171" i="4"/>
  <c r="P170" i="4"/>
  <c r="M170" i="4"/>
  <c r="J170" i="4"/>
  <c r="Q170" i="4" s="1"/>
  <c r="P169" i="4"/>
  <c r="M169" i="4"/>
  <c r="J169" i="4"/>
  <c r="P166" i="4"/>
  <c r="Q166" i="4" s="1"/>
  <c r="M166" i="4"/>
  <c r="J166" i="4"/>
  <c r="P165" i="4"/>
  <c r="M165" i="4"/>
  <c r="J165" i="4"/>
  <c r="Q165" i="4" s="1"/>
  <c r="P164" i="4"/>
  <c r="Q164" i="4" s="1"/>
  <c r="M164" i="4"/>
  <c r="J164" i="4"/>
  <c r="P163" i="4"/>
  <c r="Q163" i="4" s="1"/>
  <c r="M163" i="4"/>
  <c r="J163" i="4"/>
  <c r="P162" i="4"/>
  <c r="M162" i="4"/>
  <c r="J162" i="4"/>
  <c r="Q162" i="4" s="1"/>
  <c r="P161" i="4"/>
  <c r="M161" i="4"/>
  <c r="J161" i="4"/>
  <c r="P160" i="4"/>
  <c r="Q160" i="4" s="1"/>
  <c r="M160" i="4"/>
  <c r="J160" i="4"/>
  <c r="P159" i="4"/>
  <c r="M159" i="4"/>
  <c r="J159" i="4"/>
  <c r="Q159" i="4" s="1"/>
  <c r="O158" i="4"/>
  <c r="N158" i="4"/>
  <c r="P158" i="4" s="1"/>
  <c r="L158" i="4"/>
  <c r="K158" i="4"/>
  <c r="M158" i="4" s="1"/>
  <c r="I158" i="4"/>
  <c r="H158" i="4"/>
  <c r="G158" i="4"/>
  <c r="F158" i="4"/>
  <c r="E158" i="4"/>
  <c r="P157" i="4"/>
  <c r="O157" i="4"/>
  <c r="N157" i="4"/>
  <c r="M157" i="4"/>
  <c r="L157" i="4"/>
  <c r="K157" i="4"/>
  <c r="I157" i="4"/>
  <c r="H157" i="4"/>
  <c r="G157" i="4"/>
  <c r="J157" i="4" s="1"/>
  <c r="F157" i="4"/>
  <c r="E157" i="4"/>
  <c r="P155" i="4"/>
  <c r="M155" i="4"/>
  <c r="J155" i="4"/>
  <c r="Q155" i="4" s="1"/>
  <c r="P154" i="4"/>
  <c r="M154" i="4"/>
  <c r="Q154" i="4" s="1"/>
  <c r="J154" i="4"/>
  <c r="P153" i="4"/>
  <c r="Q153" i="4" s="1"/>
  <c r="M153" i="4"/>
  <c r="J153" i="4"/>
  <c r="P152" i="4"/>
  <c r="M152" i="4"/>
  <c r="J152" i="4"/>
  <c r="Q152" i="4" s="1"/>
  <c r="P151" i="4"/>
  <c r="M151" i="4"/>
  <c r="J151" i="4"/>
  <c r="P150" i="4"/>
  <c r="Q150" i="4" s="1"/>
  <c r="M150" i="4"/>
  <c r="J150" i="4"/>
  <c r="P149" i="4"/>
  <c r="M149" i="4"/>
  <c r="J149" i="4"/>
  <c r="Q149" i="4" s="1"/>
  <c r="P148" i="4"/>
  <c r="Q148" i="4" s="1"/>
  <c r="M148" i="4"/>
  <c r="J148" i="4"/>
  <c r="P147" i="4"/>
  <c r="O147" i="4"/>
  <c r="N147" i="4"/>
  <c r="M147" i="4"/>
  <c r="L147" i="4"/>
  <c r="K147" i="4"/>
  <c r="I147" i="4"/>
  <c r="H147" i="4"/>
  <c r="G147" i="4"/>
  <c r="J147" i="4" s="1"/>
  <c r="F147" i="4"/>
  <c r="E147" i="4"/>
  <c r="O146" i="4"/>
  <c r="N146" i="4"/>
  <c r="P146" i="4" s="1"/>
  <c r="L146" i="4"/>
  <c r="K146" i="4"/>
  <c r="M146" i="4" s="1"/>
  <c r="I146" i="4"/>
  <c r="H146" i="4"/>
  <c r="G146" i="4"/>
  <c r="F146" i="4"/>
  <c r="E146" i="4"/>
  <c r="J146" i="4" s="1"/>
  <c r="Q146" i="4" s="1"/>
  <c r="P144" i="4"/>
  <c r="Q144" i="4" s="1"/>
  <c r="M144" i="4"/>
  <c r="J144" i="4"/>
  <c r="P143" i="4"/>
  <c r="Q143" i="4" s="1"/>
  <c r="M143" i="4"/>
  <c r="J143" i="4"/>
  <c r="P142" i="4"/>
  <c r="M142" i="4"/>
  <c r="J142" i="4"/>
  <c r="P141" i="4"/>
  <c r="M141" i="4"/>
  <c r="J141" i="4"/>
  <c r="P140" i="4"/>
  <c r="Q140" i="4" s="1"/>
  <c r="M140" i="4"/>
  <c r="J140" i="4"/>
  <c r="P139" i="4"/>
  <c r="M139" i="4"/>
  <c r="J139" i="4"/>
  <c r="P138" i="4"/>
  <c r="Q138" i="4" s="1"/>
  <c r="M138" i="4"/>
  <c r="J138" i="4"/>
  <c r="P137" i="4"/>
  <c r="Q137" i="4" s="1"/>
  <c r="M137" i="4"/>
  <c r="J137" i="4"/>
  <c r="P136" i="4"/>
  <c r="M136" i="4"/>
  <c r="J136" i="4"/>
  <c r="Q136" i="4" s="1"/>
  <c r="P135" i="4"/>
  <c r="Q135" i="4" s="1"/>
  <c r="M135" i="4"/>
  <c r="J135" i="4"/>
  <c r="P134" i="4"/>
  <c r="O134" i="4"/>
  <c r="N134" i="4"/>
  <c r="M134" i="4"/>
  <c r="L134" i="4"/>
  <c r="K134" i="4"/>
  <c r="I134" i="4"/>
  <c r="H134" i="4"/>
  <c r="G134" i="4"/>
  <c r="F134" i="4"/>
  <c r="E134" i="4"/>
  <c r="O133" i="4"/>
  <c r="N133" i="4"/>
  <c r="P133" i="4" s="1"/>
  <c r="L133" i="4"/>
  <c r="K133" i="4"/>
  <c r="M133" i="4" s="1"/>
  <c r="I133" i="4"/>
  <c r="H133" i="4"/>
  <c r="G133" i="4"/>
  <c r="F133" i="4"/>
  <c r="E133" i="4"/>
  <c r="P131" i="4"/>
  <c r="M131" i="4"/>
  <c r="J131" i="4"/>
  <c r="P130" i="4"/>
  <c r="Q130" i="4" s="1"/>
  <c r="M130" i="4"/>
  <c r="J130" i="4"/>
  <c r="P129" i="4"/>
  <c r="M129" i="4"/>
  <c r="J129" i="4"/>
  <c r="Q129" i="4" s="1"/>
  <c r="P128" i="4"/>
  <c r="Q128" i="4" s="1"/>
  <c r="M128" i="4"/>
  <c r="J128" i="4"/>
  <c r="P127" i="4"/>
  <c r="Q127" i="4" s="1"/>
  <c r="M127" i="4"/>
  <c r="J127" i="4"/>
  <c r="P126" i="4"/>
  <c r="M126" i="4"/>
  <c r="J126" i="4"/>
  <c r="Q126" i="4" s="1"/>
  <c r="P125" i="4"/>
  <c r="Q125" i="4" s="1"/>
  <c r="M125" i="4"/>
  <c r="J125" i="4"/>
  <c r="P124" i="4"/>
  <c r="Q124" i="4" s="1"/>
  <c r="M124" i="4"/>
  <c r="J124" i="4"/>
  <c r="P123" i="4"/>
  <c r="M123" i="4"/>
  <c r="J123" i="4"/>
  <c r="Q123" i="4" s="1"/>
  <c r="P122" i="4"/>
  <c r="M122" i="4"/>
  <c r="J122" i="4"/>
  <c r="P121" i="4"/>
  <c r="Q121" i="4" s="1"/>
  <c r="M121" i="4"/>
  <c r="J121" i="4"/>
  <c r="P120" i="4"/>
  <c r="M120" i="4"/>
  <c r="J120" i="4"/>
  <c r="Q120" i="4" s="1"/>
  <c r="P119" i="4"/>
  <c r="Q119" i="4" s="1"/>
  <c r="M119" i="4"/>
  <c r="J119" i="4"/>
  <c r="P118" i="4"/>
  <c r="Q118" i="4" s="1"/>
  <c r="M118" i="4"/>
  <c r="J118" i="4"/>
  <c r="O117" i="4"/>
  <c r="N117" i="4"/>
  <c r="P117" i="4" s="1"/>
  <c r="L117" i="4"/>
  <c r="K117" i="4"/>
  <c r="M117" i="4" s="1"/>
  <c r="I117" i="4"/>
  <c r="H117" i="4"/>
  <c r="G117" i="4"/>
  <c r="F117" i="4"/>
  <c r="E117" i="4"/>
  <c r="J117" i="4" s="1"/>
  <c r="Q117" i="4" s="1"/>
  <c r="O116" i="4"/>
  <c r="P116" i="4" s="1"/>
  <c r="N116" i="4"/>
  <c r="L116" i="4"/>
  <c r="M116" i="4" s="1"/>
  <c r="K116" i="4"/>
  <c r="I116" i="4"/>
  <c r="H116" i="4"/>
  <c r="G116" i="4"/>
  <c r="F116" i="4"/>
  <c r="J116" i="4" s="1"/>
  <c r="E116" i="4"/>
  <c r="P114" i="4"/>
  <c r="Q114" i="4" s="1"/>
  <c r="M114" i="4"/>
  <c r="J114" i="4"/>
  <c r="P113" i="4"/>
  <c r="M113" i="4"/>
  <c r="J113" i="4"/>
  <c r="Q113" i="4" s="1"/>
  <c r="P112" i="4"/>
  <c r="M112" i="4"/>
  <c r="J112" i="4"/>
  <c r="P111" i="4"/>
  <c r="Q111" i="4" s="1"/>
  <c r="M111" i="4"/>
  <c r="J111" i="4"/>
  <c r="O110" i="4"/>
  <c r="N110" i="4"/>
  <c r="P110" i="4" s="1"/>
  <c r="Q110" i="4" s="1"/>
  <c r="L110" i="4"/>
  <c r="K110" i="4"/>
  <c r="M110" i="4" s="1"/>
  <c r="I110" i="4"/>
  <c r="H110" i="4"/>
  <c r="G110" i="4"/>
  <c r="F110" i="4"/>
  <c r="E110" i="4"/>
  <c r="J110" i="4" s="1"/>
  <c r="O109" i="4"/>
  <c r="P109" i="4" s="1"/>
  <c r="Q109" i="4" s="1"/>
  <c r="N109" i="4"/>
  <c r="L109" i="4"/>
  <c r="M109" i="4" s="1"/>
  <c r="K109" i="4"/>
  <c r="I109" i="4"/>
  <c r="H109" i="4"/>
  <c r="G109" i="4"/>
  <c r="F109" i="4"/>
  <c r="J109" i="4" s="1"/>
  <c r="E109" i="4"/>
  <c r="P107" i="4"/>
  <c r="Q107" i="4" s="1"/>
  <c r="M107" i="4"/>
  <c r="J107" i="4"/>
  <c r="P106" i="4"/>
  <c r="M106" i="4"/>
  <c r="J106" i="4"/>
  <c r="Q106" i="4" s="1"/>
  <c r="P105" i="4"/>
  <c r="Q105" i="4" s="1"/>
  <c r="M105" i="4"/>
  <c r="J105" i="4"/>
  <c r="P104" i="4"/>
  <c r="M104" i="4"/>
  <c r="J104" i="4"/>
  <c r="Q104" i="4" s="1"/>
  <c r="P103" i="4"/>
  <c r="M103" i="4"/>
  <c r="Q103" i="4" s="1"/>
  <c r="J103" i="4"/>
  <c r="P102" i="4"/>
  <c r="Q102" i="4" s="1"/>
  <c r="M102" i="4"/>
  <c r="J102" i="4"/>
  <c r="P101" i="4"/>
  <c r="M101" i="4"/>
  <c r="J101" i="4"/>
  <c r="Q101" i="4" s="1"/>
  <c r="P100" i="4"/>
  <c r="M100" i="4"/>
  <c r="Q100" i="4" s="1"/>
  <c r="J100" i="4"/>
  <c r="P99" i="4"/>
  <c r="M99" i="4"/>
  <c r="J99" i="4"/>
  <c r="P98" i="4"/>
  <c r="Q98" i="4" s="1"/>
  <c r="M98" i="4"/>
  <c r="J98" i="4"/>
  <c r="O97" i="4"/>
  <c r="N97" i="4"/>
  <c r="L97" i="4"/>
  <c r="K97" i="4"/>
  <c r="I97" i="4"/>
  <c r="H97" i="4"/>
  <c r="G97" i="4"/>
  <c r="F97" i="4"/>
  <c r="E97" i="4"/>
  <c r="J97" i="4" s="1"/>
  <c r="P96" i="4"/>
  <c r="O96" i="4"/>
  <c r="N96" i="4"/>
  <c r="M96" i="4"/>
  <c r="L96" i="4"/>
  <c r="K96" i="4"/>
  <c r="I96" i="4"/>
  <c r="H96" i="4"/>
  <c r="G96" i="4"/>
  <c r="J96" i="4" s="1"/>
  <c r="F96" i="4"/>
  <c r="E96" i="4"/>
  <c r="P94" i="4"/>
  <c r="M94" i="4"/>
  <c r="J94" i="4"/>
  <c r="Q94" i="4" s="1"/>
  <c r="P93" i="4"/>
  <c r="M93" i="4"/>
  <c r="Q93" i="4" s="1"/>
  <c r="J93" i="4"/>
  <c r="P92" i="4"/>
  <c r="Q92" i="4" s="1"/>
  <c r="M92" i="4"/>
  <c r="J92" i="4"/>
  <c r="P91" i="4"/>
  <c r="M91" i="4"/>
  <c r="J91" i="4"/>
  <c r="Q91" i="4" s="1"/>
  <c r="R90" i="4"/>
  <c r="K90" i="4"/>
  <c r="K86" i="4" s="1"/>
  <c r="R89" i="4"/>
  <c r="N89" i="4"/>
  <c r="Q89" i="4" s="1"/>
  <c r="K89" i="4"/>
  <c r="P88" i="4"/>
  <c r="Q88" i="4" s="1"/>
  <c r="M88" i="4"/>
  <c r="J88" i="4"/>
  <c r="P87" i="4"/>
  <c r="M87" i="4"/>
  <c r="J87" i="4"/>
  <c r="Q87" i="4" s="1"/>
  <c r="O86" i="4"/>
  <c r="M86" i="4"/>
  <c r="L86" i="4"/>
  <c r="I86" i="4"/>
  <c r="H86" i="4"/>
  <c r="G86" i="4"/>
  <c r="F86" i="4"/>
  <c r="J86" i="4" s="1"/>
  <c r="E86" i="4"/>
  <c r="O85" i="4"/>
  <c r="M85" i="4"/>
  <c r="L85" i="4"/>
  <c r="K85" i="4"/>
  <c r="I85" i="4"/>
  <c r="H85" i="4"/>
  <c r="G85" i="4"/>
  <c r="J85" i="4" s="1"/>
  <c r="F85" i="4"/>
  <c r="E85" i="4"/>
  <c r="P83" i="4"/>
  <c r="M83" i="4"/>
  <c r="J83" i="4"/>
  <c r="Q83" i="4" s="1"/>
  <c r="P82" i="4"/>
  <c r="Q82" i="4" s="1"/>
  <c r="M82" i="4"/>
  <c r="J82" i="4"/>
  <c r="P81" i="4"/>
  <c r="M81" i="4"/>
  <c r="J81" i="4"/>
  <c r="Q81" i="4" s="1"/>
  <c r="P80" i="4"/>
  <c r="M80" i="4"/>
  <c r="Q80" i="4" s="1"/>
  <c r="J80" i="4"/>
  <c r="P79" i="4"/>
  <c r="Q79" i="4" s="1"/>
  <c r="M79" i="4"/>
  <c r="J79" i="4"/>
  <c r="P78" i="4"/>
  <c r="M78" i="4"/>
  <c r="J78" i="4"/>
  <c r="Q78" i="4" s="1"/>
  <c r="P77" i="4"/>
  <c r="M77" i="4"/>
  <c r="Q77" i="4" s="1"/>
  <c r="J77" i="4"/>
  <c r="P76" i="4"/>
  <c r="Q76" i="4" s="1"/>
  <c r="M76" i="4"/>
  <c r="J76" i="4"/>
  <c r="P75" i="4"/>
  <c r="M75" i="4"/>
  <c r="J75" i="4"/>
  <c r="Q75" i="4" s="1"/>
  <c r="P74" i="4"/>
  <c r="M74" i="4"/>
  <c r="Q74" i="4" s="1"/>
  <c r="J74" i="4"/>
  <c r="P73" i="4"/>
  <c r="Q73" i="4" s="1"/>
  <c r="M73" i="4"/>
  <c r="J73" i="4"/>
  <c r="P72" i="4"/>
  <c r="M72" i="4"/>
  <c r="J72" i="4"/>
  <c r="Q72" i="4" s="1"/>
  <c r="P71" i="4"/>
  <c r="M71" i="4"/>
  <c r="Q71" i="4" s="1"/>
  <c r="J71" i="4"/>
  <c r="P70" i="4"/>
  <c r="Q70" i="4" s="1"/>
  <c r="M70" i="4"/>
  <c r="J70" i="4"/>
  <c r="P69" i="4"/>
  <c r="M69" i="4"/>
  <c r="J69" i="4"/>
  <c r="Q69" i="4" s="1"/>
  <c r="P68" i="4"/>
  <c r="M68" i="4"/>
  <c r="Q68" i="4" s="1"/>
  <c r="J68" i="4"/>
  <c r="P67" i="4"/>
  <c r="Q67" i="4" s="1"/>
  <c r="M67" i="4"/>
  <c r="J67" i="4"/>
  <c r="P66" i="4"/>
  <c r="M66" i="4"/>
  <c r="J66" i="4"/>
  <c r="Q66" i="4" s="1"/>
  <c r="P65" i="4"/>
  <c r="M65" i="4"/>
  <c r="Q65" i="4" s="1"/>
  <c r="J65" i="4"/>
  <c r="P64" i="4"/>
  <c r="Q64" i="4" s="1"/>
  <c r="M64" i="4"/>
  <c r="J64" i="4"/>
  <c r="P63" i="4"/>
  <c r="M63" i="4"/>
  <c r="J63" i="4"/>
  <c r="Q63" i="4" s="1"/>
  <c r="P62" i="4"/>
  <c r="M62" i="4"/>
  <c r="Q62" i="4" s="1"/>
  <c r="J62" i="4"/>
  <c r="P61" i="4"/>
  <c r="Q61" i="4" s="1"/>
  <c r="M61" i="4"/>
  <c r="J61" i="4"/>
  <c r="P60" i="4"/>
  <c r="M60" i="4"/>
  <c r="J60" i="4"/>
  <c r="Q60" i="4" s="1"/>
  <c r="O59" i="4"/>
  <c r="N59" i="4"/>
  <c r="P59" i="4" s="1"/>
  <c r="Q59" i="4" s="1"/>
  <c r="L59" i="4"/>
  <c r="K59" i="4"/>
  <c r="M59" i="4" s="1"/>
  <c r="I59" i="4"/>
  <c r="H59" i="4"/>
  <c r="G59" i="4"/>
  <c r="F59" i="4"/>
  <c r="E59" i="4"/>
  <c r="J59" i="4" s="1"/>
  <c r="P58" i="4"/>
  <c r="O58" i="4"/>
  <c r="N58" i="4"/>
  <c r="M58" i="4"/>
  <c r="L58" i="4"/>
  <c r="K58" i="4"/>
  <c r="I58" i="4"/>
  <c r="H58" i="4"/>
  <c r="G58" i="4"/>
  <c r="J58" i="4" s="1"/>
  <c r="F58" i="4"/>
  <c r="E58" i="4"/>
  <c r="P56" i="4"/>
  <c r="M56" i="4"/>
  <c r="J56" i="4"/>
  <c r="Q56" i="4" s="1"/>
  <c r="P55" i="4"/>
  <c r="M55" i="4"/>
  <c r="Q55" i="4" s="1"/>
  <c r="J55" i="4"/>
  <c r="P54" i="4"/>
  <c r="Q54" i="4" s="1"/>
  <c r="M54" i="4"/>
  <c r="J54" i="4"/>
  <c r="P53" i="4"/>
  <c r="M53" i="4"/>
  <c r="J53" i="4"/>
  <c r="Q53" i="4" s="1"/>
  <c r="P52" i="4"/>
  <c r="M52" i="4"/>
  <c r="Q52" i="4" s="1"/>
  <c r="J52" i="4"/>
  <c r="P51" i="4"/>
  <c r="Q51" i="4" s="1"/>
  <c r="M51" i="4"/>
  <c r="J51" i="4"/>
  <c r="P50" i="4"/>
  <c r="M50" i="4"/>
  <c r="J50" i="4"/>
  <c r="Q50" i="4" s="1"/>
  <c r="P49" i="4"/>
  <c r="M49" i="4"/>
  <c r="Q49" i="4" s="1"/>
  <c r="J49" i="4"/>
  <c r="P48" i="4"/>
  <c r="P44" i="4" s="1"/>
  <c r="M48" i="4"/>
  <c r="J48" i="4"/>
  <c r="Q47" i="4"/>
  <c r="P47" i="4"/>
  <c r="M47" i="4"/>
  <c r="J47" i="4"/>
  <c r="J43" i="4" s="1"/>
  <c r="P46" i="4"/>
  <c r="M46" i="4"/>
  <c r="Q46" i="4" s="1"/>
  <c r="J46" i="4"/>
  <c r="P45" i="4"/>
  <c r="Q45" i="4" s="1"/>
  <c r="Q43" i="4" s="1"/>
  <c r="M45" i="4"/>
  <c r="M43" i="4" s="1"/>
  <c r="J45" i="4"/>
  <c r="O44" i="4"/>
  <c r="N44" i="4"/>
  <c r="N40" i="4" s="1"/>
  <c r="P40" i="4" s="1"/>
  <c r="L44" i="4"/>
  <c r="K44" i="4"/>
  <c r="K40" i="4" s="1"/>
  <c r="M40" i="4" s="1"/>
  <c r="J44" i="4"/>
  <c r="I44" i="4"/>
  <c r="H44" i="4"/>
  <c r="H40" i="4" s="1"/>
  <c r="G44" i="4"/>
  <c r="G40" i="4" s="1"/>
  <c r="F44" i="4"/>
  <c r="E44" i="4"/>
  <c r="E40" i="4" s="1"/>
  <c r="O43" i="4"/>
  <c r="O39" i="4" s="1"/>
  <c r="N43" i="4"/>
  <c r="N39" i="4" s="1"/>
  <c r="L43" i="4"/>
  <c r="L39" i="4" s="1"/>
  <c r="K43" i="4"/>
  <c r="K39" i="4" s="1"/>
  <c r="M39" i="4" s="1"/>
  <c r="I43" i="4"/>
  <c r="I39" i="4" s="1"/>
  <c r="H43" i="4"/>
  <c r="H39" i="4" s="1"/>
  <c r="G43" i="4"/>
  <c r="F43" i="4"/>
  <c r="F39" i="4" s="1"/>
  <c r="E43" i="4"/>
  <c r="E39" i="4" s="1"/>
  <c r="P42" i="4"/>
  <c r="Q42" i="4" s="1"/>
  <c r="M42" i="4"/>
  <c r="J42" i="4"/>
  <c r="P41" i="4"/>
  <c r="M41" i="4"/>
  <c r="J41" i="4"/>
  <c r="Q41" i="4" s="1"/>
  <c r="O40" i="4"/>
  <c r="L40" i="4"/>
  <c r="I40" i="4"/>
  <c r="F40" i="4"/>
  <c r="G39" i="4"/>
  <c r="P37" i="4"/>
  <c r="M37" i="4"/>
  <c r="J37" i="4"/>
  <c r="Q37" i="4" s="1"/>
  <c r="P36" i="4"/>
  <c r="M36" i="4"/>
  <c r="Q36" i="4" s="1"/>
  <c r="J36" i="4"/>
  <c r="P35" i="4"/>
  <c r="Q35" i="4" s="1"/>
  <c r="M35" i="4"/>
  <c r="J35" i="4"/>
  <c r="P34" i="4"/>
  <c r="M34" i="4"/>
  <c r="J34" i="4"/>
  <c r="Q34" i="4" s="1"/>
  <c r="P33" i="4"/>
  <c r="M33" i="4"/>
  <c r="Q33" i="4" s="1"/>
  <c r="J33" i="4"/>
  <c r="P32" i="4"/>
  <c r="Q32" i="4" s="1"/>
  <c r="M32" i="4"/>
  <c r="J32" i="4"/>
  <c r="P31" i="4"/>
  <c r="M31" i="4"/>
  <c r="J31" i="4"/>
  <c r="Q31" i="4" s="1"/>
  <c r="P30" i="4"/>
  <c r="M30" i="4"/>
  <c r="Q30" i="4" s="1"/>
  <c r="J30" i="4"/>
  <c r="P29" i="4"/>
  <c r="Q29" i="4" s="1"/>
  <c r="M29" i="4"/>
  <c r="J29" i="4"/>
  <c r="P28" i="4"/>
  <c r="M28" i="4"/>
  <c r="J28" i="4"/>
  <c r="J22" i="4" s="1"/>
  <c r="P27" i="4"/>
  <c r="M27" i="4"/>
  <c r="Q27" i="4" s="1"/>
  <c r="J27" i="4"/>
  <c r="P26" i="4"/>
  <c r="P22" i="4" s="1"/>
  <c r="M26" i="4"/>
  <c r="J26" i="4"/>
  <c r="P25" i="4"/>
  <c r="M25" i="4"/>
  <c r="J25" i="4"/>
  <c r="Q25" i="4" s="1"/>
  <c r="P24" i="4"/>
  <c r="M24" i="4"/>
  <c r="Q24" i="4" s="1"/>
  <c r="J24" i="4"/>
  <c r="P23" i="4"/>
  <c r="O23" i="4"/>
  <c r="N23" i="4"/>
  <c r="M23" i="4"/>
  <c r="L23" i="4"/>
  <c r="K23" i="4"/>
  <c r="J23" i="4"/>
  <c r="I23" i="4"/>
  <c r="H23" i="4"/>
  <c r="G23" i="4"/>
  <c r="G7" i="4" s="1"/>
  <c r="F23" i="4"/>
  <c r="E23" i="4"/>
  <c r="O22" i="4"/>
  <c r="N22" i="4"/>
  <c r="N6" i="4" s="1"/>
  <c r="L22" i="4"/>
  <c r="K22" i="4"/>
  <c r="K6" i="4" s="1"/>
  <c r="I22" i="4"/>
  <c r="H22" i="4"/>
  <c r="H6" i="4" s="1"/>
  <c r="H4" i="4" s="1"/>
  <c r="G22" i="4"/>
  <c r="F22" i="4"/>
  <c r="E22" i="4"/>
  <c r="E6" i="4" s="1"/>
  <c r="P21" i="4"/>
  <c r="M21" i="4"/>
  <c r="Q21" i="4" s="1"/>
  <c r="J21" i="4"/>
  <c r="P20" i="4"/>
  <c r="Q20" i="4" s="1"/>
  <c r="M20" i="4"/>
  <c r="J20" i="4"/>
  <c r="P19" i="4"/>
  <c r="M19" i="4"/>
  <c r="J19" i="4"/>
  <c r="Q19" i="4" s="1"/>
  <c r="P18" i="4"/>
  <c r="M18" i="4"/>
  <c r="Q18" i="4" s="1"/>
  <c r="J18" i="4"/>
  <c r="P17" i="4"/>
  <c r="Q17" i="4" s="1"/>
  <c r="M17" i="4"/>
  <c r="J17" i="4"/>
  <c r="P16" i="4"/>
  <c r="M16" i="4"/>
  <c r="J16" i="4"/>
  <c r="Q16" i="4" s="1"/>
  <c r="P15" i="4"/>
  <c r="M15" i="4"/>
  <c r="Q15" i="4" s="1"/>
  <c r="J15" i="4"/>
  <c r="P14" i="4"/>
  <c r="Q14" i="4" s="1"/>
  <c r="M14" i="4"/>
  <c r="J14" i="4"/>
  <c r="P13" i="4"/>
  <c r="M13" i="4"/>
  <c r="J13" i="4"/>
  <c r="Q13" i="4" s="1"/>
  <c r="P12" i="4"/>
  <c r="M12" i="4"/>
  <c r="Q12" i="4" s="1"/>
  <c r="J12" i="4"/>
  <c r="P11" i="4"/>
  <c r="Q11" i="4" s="1"/>
  <c r="M11" i="4"/>
  <c r="J11" i="4"/>
  <c r="P10" i="4"/>
  <c r="M10" i="4"/>
  <c r="J10" i="4"/>
  <c r="Q10" i="4" s="1"/>
  <c r="O9" i="4"/>
  <c r="O7" i="4" s="1"/>
  <c r="O5" i="4" s="1"/>
  <c r="N9" i="4"/>
  <c r="P9" i="4" s="1"/>
  <c r="Q9" i="4" s="1"/>
  <c r="L9" i="4"/>
  <c r="L7" i="4" s="1"/>
  <c r="L5" i="4" s="1"/>
  <c r="K9" i="4"/>
  <c r="M9" i="4" s="1"/>
  <c r="I9" i="4"/>
  <c r="I7" i="4" s="1"/>
  <c r="I5" i="4" s="1"/>
  <c r="H9" i="4"/>
  <c r="G9" i="4"/>
  <c r="F9" i="4"/>
  <c r="F7" i="4" s="1"/>
  <c r="F5" i="4" s="1"/>
  <c r="E9" i="4"/>
  <c r="J9" i="4" s="1"/>
  <c r="P8" i="4"/>
  <c r="O8" i="4"/>
  <c r="N8" i="4"/>
  <c r="M8" i="4"/>
  <c r="L8" i="4"/>
  <c r="K8" i="4"/>
  <c r="I8" i="4"/>
  <c r="H8" i="4"/>
  <c r="G8" i="4"/>
  <c r="J8" i="4" s="1"/>
  <c r="F8" i="4"/>
  <c r="E8" i="4"/>
  <c r="N7" i="4"/>
  <c r="P7" i="4" s="1"/>
  <c r="K7" i="4"/>
  <c r="H7" i="4"/>
  <c r="H5" i="4" s="1"/>
  <c r="E7" i="4"/>
  <c r="O6" i="4"/>
  <c r="L6" i="4"/>
  <c r="I6" i="4"/>
  <c r="F6" i="4"/>
  <c r="P322" i="3"/>
  <c r="Q322" i="3" s="1"/>
  <c r="M322" i="3"/>
  <c r="J322" i="3"/>
  <c r="P321" i="3"/>
  <c r="M321" i="3"/>
  <c r="J321" i="3"/>
  <c r="Q321" i="3" s="1"/>
  <c r="P320" i="3"/>
  <c r="Q320" i="3" s="1"/>
  <c r="M320" i="3"/>
  <c r="J320" i="3"/>
  <c r="P319" i="3"/>
  <c r="Q319" i="3" s="1"/>
  <c r="M319" i="3"/>
  <c r="J319" i="3"/>
  <c r="P318" i="3"/>
  <c r="M318" i="3"/>
  <c r="J318" i="3"/>
  <c r="Q318" i="3" s="1"/>
  <c r="P317" i="3"/>
  <c r="Q317" i="3" s="1"/>
  <c r="M317" i="3"/>
  <c r="J317" i="3"/>
  <c r="P316" i="3"/>
  <c r="Q316" i="3" s="1"/>
  <c r="M316" i="3"/>
  <c r="J316" i="3"/>
  <c r="P315" i="3"/>
  <c r="M315" i="3"/>
  <c r="J315" i="3"/>
  <c r="Q315" i="3" s="1"/>
  <c r="P314" i="3"/>
  <c r="Q314" i="3" s="1"/>
  <c r="M314" i="3"/>
  <c r="J314" i="3"/>
  <c r="P313" i="3"/>
  <c r="Q313" i="3" s="1"/>
  <c r="M313" i="3"/>
  <c r="J313" i="3"/>
  <c r="P312" i="3"/>
  <c r="M312" i="3"/>
  <c r="J312" i="3"/>
  <c r="Q312" i="3" s="1"/>
  <c r="P311" i="3"/>
  <c r="Q311" i="3" s="1"/>
  <c r="M311" i="3"/>
  <c r="J311" i="3"/>
  <c r="P310" i="3"/>
  <c r="Q310" i="3" s="1"/>
  <c r="M310" i="3"/>
  <c r="J310" i="3"/>
  <c r="P309" i="3"/>
  <c r="M309" i="3"/>
  <c r="J309" i="3"/>
  <c r="Q309" i="3" s="1"/>
  <c r="P308" i="3"/>
  <c r="Q308" i="3" s="1"/>
  <c r="M308" i="3"/>
  <c r="J308" i="3"/>
  <c r="P307" i="3"/>
  <c r="Q307" i="3" s="1"/>
  <c r="M307" i="3"/>
  <c r="J307" i="3"/>
  <c r="P306" i="3"/>
  <c r="M306" i="3"/>
  <c r="J306" i="3"/>
  <c r="Q306" i="3" s="1"/>
  <c r="P305" i="3"/>
  <c r="Q305" i="3" s="1"/>
  <c r="M305" i="3"/>
  <c r="J305" i="3"/>
  <c r="P304" i="3"/>
  <c r="Q304" i="3" s="1"/>
  <c r="M304" i="3"/>
  <c r="J304" i="3"/>
  <c r="P303" i="3"/>
  <c r="M303" i="3"/>
  <c r="J303" i="3"/>
  <c r="Q303" i="3" s="1"/>
  <c r="P302" i="3"/>
  <c r="Q302" i="3" s="1"/>
  <c r="M302" i="3"/>
  <c r="J302" i="3"/>
  <c r="P301" i="3"/>
  <c r="Q301" i="3" s="1"/>
  <c r="M301" i="3"/>
  <c r="J301" i="3"/>
  <c r="P300" i="3"/>
  <c r="M300" i="3"/>
  <c r="J300" i="3"/>
  <c r="Q300" i="3" s="1"/>
  <c r="P299" i="3"/>
  <c r="Q299" i="3" s="1"/>
  <c r="M299" i="3"/>
  <c r="J299" i="3"/>
  <c r="P298" i="3"/>
  <c r="Q298" i="3" s="1"/>
  <c r="M298" i="3"/>
  <c r="J298" i="3"/>
  <c r="P297" i="3"/>
  <c r="M297" i="3"/>
  <c r="J297" i="3"/>
  <c r="Q297" i="3" s="1"/>
  <c r="P296" i="3"/>
  <c r="Q296" i="3" s="1"/>
  <c r="M296" i="3"/>
  <c r="J296" i="3"/>
  <c r="P295" i="3"/>
  <c r="Q295" i="3" s="1"/>
  <c r="M295" i="3"/>
  <c r="J295" i="3"/>
  <c r="O294" i="3"/>
  <c r="N294" i="3"/>
  <c r="P294" i="3" s="1"/>
  <c r="L294" i="3"/>
  <c r="K294" i="3"/>
  <c r="M294" i="3" s="1"/>
  <c r="I294" i="3"/>
  <c r="H294" i="3"/>
  <c r="G294" i="3"/>
  <c r="F294" i="3"/>
  <c r="E294" i="3"/>
  <c r="J294" i="3" s="1"/>
  <c r="O293" i="3"/>
  <c r="P293" i="3" s="1"/>
  <c r="N293" i="3"/>
  <c r="L293" i="3"/>
  <c r="M293" i="3" s="1"/>
  <c r="K293" i="3"/>
  <c r="I293" i="3"/>
  <c r="H293" i="3"/>
  <c r="G293" i="3"/>
  <c r="F293" i="3"/>
  <c r="J293" i="3" s="1"/>
  <c r="E293" i="3"/>
  <c r="P292" i="3"/>
  <c r="Q292" i="3" s="1"/>
  <c r="M292" i="3"/>
  <c r="J292" i="3"/>
  <c r="P291" i="3"/>
  <c r="M291" i="3"/>
  <c r="J291" i="3"/>
  <c r="Q291" i="3" s="1"/>
  <c r="P290" i="3"/>
  <c r="Q290" i="3" s="1"/>
  <c r="M290" i="3"/>
  <c r="J290" i="3"/>
  <c r="P289" i="3"/>
  <c r="Q289" i="3" s="1"/>
  <c r="M289" i="3"/>
  <c r="J289" i="3"/>
  <c r="P288" i="3"/>
  <c r="M288" i="3"/>
  <c r="J288" i="3"/>
  <c r="Q288" i="3" s="1"/>
  <c r="P287" i="3"/>
  <c r="Q287" i="3" s="1"/>
  <c r="M287" i="3"/>
  <c r="J287" i="3"/>
  <c r="P286" i="3"/>
  <c r="Q286" i="3" s="1"/>
  <c r="M286" i="3"/>
  <c r="J286" i="3"/>
  <c r="P285" i="3"/>
  <c r="M285" i="3"/>
  <c r="J285" i="3"/>
  <c r="Q285" i="3" s="1"/>
  <c r="P284" i="3"/>
  <c r="Q284" i="3" s="1"/>
  <c r="M284" i="3"/>
  <c r="J284" i="3"/>
  <c r="P283" i="3"/>
  <c r="Q283" i="3" s="1"/>
  <c r="M283" i="3"/>
  <c r="J283" i="3"/>
  <c r="P282" i="3"/>
  <c r="M282" i="3"/>
  <c r="J282" i="3"/>
  <c r="Q282" i="3" s="1"/>
  <c r="P281" i="3"/>
  <c r="Q281" i="3" s="1"/>
  <c r="M281" i="3"/>
  <c r="J281" i="3"/>
  <c r="P280" i="3"/>
  <c r="Q280" i="3" s="1"/>
  <c r="M280" i="3"/>
  <c r="J280" i="3"/>
  <c r="P279" i="3"/>
  <c r="M279" i="3"/>
  <c r="J279" i="3"/>
  <c r="Q279" i="3" s="1"/>
  <c r="P278" i="3"/>
  <c r="Q278" i="3" s="1"/>
  <c r="M278" i="3"/>
  <c r="J278" i="3"/>
  <c r="P277" i="3"/>
  <c r="Q277" i="3" s="1"/>
  <c r="M277" i="3"/>
  <c r="J277" i="3"/>
  <c r="P276" i="3"/>
  <c r="M276" i="3"/>
  <c r="J276" i="3"/>
  <c r="Q276" i="3" s="1"/>
  <c r="P275" i="3"/>
  <c r="Q275" i="3" s="1"/>
  <c r="M275" i="3"/>
  <c r="J275" i="3"/>
  <c r="P274" i="3"/>
  <c r="Q274" i="3" s="1"/>
  <c r="M274" i="3"/>
  <c r="J274" i="3"/>
  <c r="P273" i="3"/>
  <c r="M273" i="3"/>
  <c r="J273" i="3"/>
  <c r="Q273" i="3" s="1"/>
  <c r="O272" i="3"/>
  <c r="P272" i="3" s="1"/>
  <c r="N272" i="3"/>
  <c r="L272" i="3"/>
  <c r="M272" i="3" s="1"/>
  <c r="K272" i="3"/>
  <c r="I272" i="3"/>
  <c r="I264" i="3" s="1"/>
  <c r="H272" i="3"/>
  <c r="G272" i="3"/>
  <c r="G264" i="3" s="1"/>
  <c r="F272" i="3"/>
  <c r="J272" i="3" s="1"/>
  <c r="E272" i="3"/>
  <c r="P271" i="3"/>
  <c r="O271" i="3"/>
  <c r="N271" i="3"/>
  <c r="N263" i="3" s="1"/>
  <c r="P263" i="3" s="1"/>
  <c r="M271" i="3"/>
  <c r="L271" i="3"/>
  <c r="K271" i="3"/>
  <c r="K263" i="3" s="1"/>
  <c r="M263" i="3" s="1"/>
  <c r="I271" i="3"/>
  <c r="H271" i="3"/>
  <c r="H263" i="3" s="1"/>
  <c r="G271" i="3"/>
  <c r="G263" i="3" s="1"/>
  <c r="F271" i="3"/>
  <c r="E271" i="3"/>
  <c r="E263" i="3" s="1"/>
  <c r="P270" i="3"/>
  <c r="M270" i="3"/>
  <c r="J270" i="3"/>
  <c r="Q270" i="3" s="1"/>
  <c r="P269" i="3"/>
  <c r="Q269" i="3" s="1"/>
  <c r="M269" i="3"/>
  <c r="J269" i="3"/>
  <c r="P268" i="3"/>
  <c r="Q268" i="3" s="1"/>
  <c r="M268" i="3"/>
  <c r="J268" i="3"/>
  <c r="P267" i="3"/>
  <c r="M267" i="3"/>
  <c r="J267" i="3"/>
  <c r="Q267" i="3" s="1"/>
  <c r="P266" i="3"/>
  <c r="Q266" i="3" s="1"/>
  <c r="M266" i="3"/>
  <c r="J266" i="3"/>
  <c r="P265" i="3"/>
  <c r="Q265" i="3" s="1"/>
  <c r="M265" i="3"/>
  <c r="J265" i="3"/>
  <c r="N264" i="3"/>
  <c r="K264" i="3"/>
  <c r="H264" i="3"/>
  <c r="E264" i="3"/>
  <c r="O263" i="3"/>
  <c r="L263" i="3"/>
  <c r="I263" i="3"/>
  <c r="F263" i="3"/>
  <c r="P261" i="3"/>
  <c r="Q261" i="3" s="1"/>
  <c r="J261" i="3"/>
  <c r="P260" i="3"/>
  <c r="Q260" i="3" s="1"/>
  <c r="M260" i="3"/>
  <c r="J260" i="3"/>
  <c r="P259" i="3"/>
  <c r="M259" i="3"/>
  <c r="J259" i="3"/>
  <c r="Q259" i="3" s="1"/>
  <c r="P258" i="3"/>
  <c r="Q258" i="3" s="1"/>
  <c r="M258" i="3"/>
  <c r="J258" i="3"/>
  <c r="P257" i="3"/>
  <c r="Q257" i="3" s="1"/>
  <c r="M257" i="3"/>
  <c r="J257" i="3"/>
  <c r="P256" i="3"/>
  <c r="M256" i="3"/>
  <c r="J256" i="3"/>
  <c r="Q256" i="3" s="1"/>
  <c r="P255" i="3"/>
  <c r="Q255" i="3" s="1"/>
  <c r="M255" i="3"/>
  <c r="J255" i="3"/>
  <c r="P254" i="3"/>
  <c r="Q254" i="3" s="1"/>
  <c r="M254" i="3"/>
  <c r="J254" i="3"/>
  <c r="P253" i="3"/>
  <c r="M253" i="3"/>
  <c r="J253" i="3"/>
  <c r="Q253" i="3" s="1"/>
  <c r="P252" i="3"/>
  <c r="Q252" i="3" s="1"/>
  <c r="M252" i="3"/>
  <c r="J252" i="3"/>
  <c r="P251" i="3"/>
  <c r="Q251" i="3" s="1"/>
  <c r="M251" i="3"/>
  <c r="J251" i="3"/>
  <c r="P250" i="3"/>
  <c r="M250" i="3"/>
  <c r="J250" i="3"/>
  <c r="Q250" i="3" s="1"/>
  <c r="P249" i="3"/>
  <c r="Q249" i="3" s="1"/>
  <c r="M249" i="3"/>
  <c r="J249" i="3"/>
  <c r="P248" i="3"/>
  <c r="Q248" i="3" s="1"/>
  <c r="M248" i="3"/>
  <c r="J248" i="3"/>
  <c r="P247" i="3"/>
  <c r="M247" i="3"/>
  <c r="J247" i="3"/>
  <c r="Q247" i="3" s="1"/>
  <c r="P246" i="3"/>
  <c r="Q246" i="3" s="1"/>
  <c r="M246" i="3"/>
  <c r="J246" i="3"/>
  <c r="P245" i="3"/>
  <c r="Q245" i="3" s="1"/>
  <c r="M245" i="3"/>
  <c r="P244" i="3"/>
  <c r="Q244" i="3" s="1"/>
  <c r="M244" i="3"/>
  <c r="J244" i="3"/>
  <c r="O243" i="3"/>
  <c r="N243" i="3"/>
  <c r="P243" i="3" s="1"/>
  <c r="L243" i="3"/>
  <c r="K243" i="3"/>
  <c r="M243" i="3" s="1"/>
  <c r="I243" i="3"/>
  <c r="H243" i="3"/>
  <c r="G243" i="3"/>
  <c r="F243" i="3"/>
  <c r="E243" i="3"/>
  <c r="J243" i="3" s="1"/>
  <c r="O242" i="3"/>
  <c r="P242" i="3" s="1"/>
  <c r="Q242" i="3" s="1"/>
  <c r="N242" i="3"/>
  <c r="L242" i="3"/>
  <c r="M242" i="3" s="1"/>
  <c r="K242" i="3"/>
  <c r="I242" i="3"/>
  <c r="H242" i="3"/>
  <c r="G242" i="3"/>
  <c r="F242" i="3"/>
  <c r="J242" i="3" s="1"/>
  <c r="E242" i="3"/>
  <c r="P240" i="3"/>
  <c r="Q240" i="3" s="1"/>
  <c r="M240" i="3"/>
  <c r="J240" i="3"/>
  <c r="P239" i="3"/>
  <c r="M239" i="3"/>
  <c r="J239" i="3"/>
  <c r="Q239" i="3" s="1"/>
  <c r="P238" i="3"/>
  <c r="Q238" i="3" s="1"/>
  <c r="M238" i="3"/>
  <c r="J238" i="3"/>
  <c r="P237" i="3"/>
  <c r="Q237" i="3" s="1"/>
  <c r="M237" i="3"/>
  <c r="J237" i="3"/>
  <c r="P236" i="3"/>
  <c r="M236" i="3"/>
  <c r="J236" i="3"/>
  <c r="Q236" i="3" s="1"/>
  <c r="P235" i="3"/>
  <c r="Q235" i="3" s="1"/>
  <c r="M235" i="3"/>
  <c r="J235" i="3"/>
  <c r="P234" i="3"/>
  <c r="Q234" i="3" s="1"/>
  <c r="M234" i="3"/>
  <c r="J234" i="3"/>
  <c r="P233" i="3"/>
  <c r="M233" i="3"/>
  <c r="J233" i="3"/>
  <c r="Q233" i="3" s="1"/>
  <c r="P232" i="3"/>
  <c r="Q232" i="3" s="1"/>
  <c r="M232" i="3"/>
  <c r="J232" i="3"/>
  <c r="P231" i="3"/>
  <c r="Q231" i="3" s="1"/>
  <c r="M231" i="3"/>
  <c r="J231" i="3"/>
  <c r="P230" i="3"/>
  <c r="M230" i="3"/>
  <c r="J230" i="3"/>
  <c r="Q230" i="3" s="1"/>
  <c r="P229" i="3"/>
  <c r="Q229" i="3" s="1"/>
  <c r="M229" i="3"/>
  <c r="J229" i="3"/>
  <c r="P228" i="3"/>
  <c r="Q228" i="3" s="1"/>
  <c r="M228" i="3"/>
  <c r="J228" i="3"/>
  <c r="P227" i="3"/>
  <c r="M227" i="3"/>
  <c r="J227" i="3"/>
  <c r="Q227" i="3" s="1"/>
  <c r="P226" i="3"/>
  <c r="Q226" i="3" s="1"/>
  <c r="M226" i="3"/>
  <c r="J226" i="3"/>
  <c r="P225" i="3"/>
  <c r="Q225" i="3" s="1"/>
  <c r="M225" i="3"/>
  <c r="J225" i="3"/>
  <c r="P224" i="3"/>
  <c r="M224" i="3"/>
  <c r="J224" i="3"/>
  <c r="Q224" i="3" s="1"/>
  <c r="P223" i="3"/>
  <c r="Q223" i="3" s="1"/>
  <c r="M223" i="3"/>
  <c r="J223" i="3"/>
  <c r="P222" i="3"/>
  <c r="Q222" i="3" s="1"/>
  <c r="M222" i="3"/>
  <c r="J222" i="3"/>
  <c r="P221" i="3"/>
  <c r="M221" i="3"/>
  <c r="J221" i="3"/>
  <c r="Q221" i="3" s="1"/>
  <c r="O220" i="3"/>
  <c r="P220" i="3" s="1"/>
  <c r="Q220" i="3" s="1"/>
  <c r="N220" i="3"/>
  <c r="L220" i="3"/>
  <c r="M220" i="3" s="1"/>
  <c r="K220" i="3"/>
  <c r="I220" i="3"/>
  <c r="H220" i="3"/>
  <c r="G220" i="3"/>
  <c r="F220" i="3"/>
  <c r="E220" i="3"/>
  <c r="J220" i="3" s="1"/>
  <c r="P219" i="3"/>
  <c r="Q219" i="3" s="1"/>
  <c r="O219" i="3"/>
  <c r="N219" i="3"/>
  <c r="M219" i="3"/>
  <c r="L219" i="3"/>
  <c r="K219" i="3"/>
  <c r="I219" i="3"/>
  <c r="H219" i="3"/>
  <c r="G219" i="3"/>
  <c r="J219" i="3" s="1"/>
  <c r="F219" i="3"/>
  <c r="E219" i="3"/>
  <c r="P217" i="3"/>
  <c r="M217" i="3"/>
  <c r="J217" i="3"/>
  <c r="Q217" i="3" s="1"/>
  <c r="P216" i="3"/>
  <c r="Q216" i="3" s="1"/>
  <c r="M216" i="3"/>
  <c r="J216" i="3"/>
  <c r="P215" i="3"/>
  <c r="Q215" i="3" s="1"/>
  <c r="M215" i="3"/>
  <c r="J215" i="3"/>
  <c r="P214" i="3"/>
  <c r="M214" i="3"/>
  <c r="J214" i="3"/>
  <c r="Q214" i="3" s="1"/>
  <c r="P213" i="3"/>
  <c r="Q213" i="3" s="1"/>
  <c r="M213" i="3"/>
  <c r="J213" i="3"/>
  <c r="P212" i="3"/>
  <c r="Q212" i="3" s="1"/>
  <c r="M212" i="3"/>
  <c r="J212" i="3"/>
  <c r="P211" i="3"/>
  <c r="M211" i="3"/>
  <c r="J211" i="3"/>
  <c r="Q211" i="3" s="1"/>
  <c r="P210" i="3"/>
  <c r="M210" i="3"/>
  <c r="Q210" i="3" s="1"/>
  <c r="J210" i="3"/>
  <c r="P209" i="3"/>
  <c r="Q209" i="3" s="1"/>
  <c r="M209" i="3"/>
  <c r="J209" i="3"/>
  <c r="P208" i="3"/>
  <c r="M208" i="3"/>
  <c r="J208" i="3"/>
  <c r="Q208" i="3" s="1"/>
  <c r="O207" i="3"/>
  <c r="N207" i="3"/>
  <c r="P207" i="3" s="1"/>
  <c r="Q207" i="3" s="1"/>
  <c r="L207" i="3"/>
  <c r="K207" i="3"/>
  <c r="M207" i="3" s="1"/>
  <c r="I207" i="3"/>
  <c r="H207" i="3"/>
  <c r="G207" i="3"/>
  <c r="F207" i="3"/>
  <c r="E207" i="3"/>
  <c r="J207" i="3" s="1"/>
  <c r="P206" i="3"/>
  <c r="O206" i="3"/>
  <c r="N206" i="3"/>
  <c r="M206" i="3"/>
  <c r="L206" i="3"/>
  <c r="K206" i="3"/>
  <c r="I206" i="3"/>
  <c r="H206" i="3"/>
  <c r="G206" i="3"/>
  <c r="J206" i="3" s="1"/>
  <c r="F206" i="3"/>
  <c r="E206" i="3"/>
  <c r="P205" i="3"/>
  <c r="M205" i="3"/>
  <c r="J205" i="3"/>
  <c r="Q205" i="3" s="1"/>
  <c r="P204" i="3"/>
  <c r="M204" i="3"/>
  <c r="Q204" i="3" s="1"/>
  <c r="J204" i="3"/>
  <c r="P203" i="3"/>
  <c r="Q203" i="3" s="1"/>
  <c r="M203" i="3"/>
  <c r="J203" i="3"/>
  <c r="P202" i="3"/>
  <c r="M202" i="3"/>
  <c r="J202" i="3"/>
  <c r="Q202" i="3" s="1"/>
  <c r="P201" i="3"/>
  <c r="M201" i="3"/>
  <c r="Q201" i="3" s="1"/>
  <c r="J201" i="3"/>
  <c r="P200" i="3"/>
  <c r="Q200" i="3" s="1"/>
  <c r="M200" i="3"/>
  <c r="J200" i="3"/>
  <c r="P199" i="3"/>
  <c r="M199" i="3"/>
  <c r="J199" i="3"/>
  <c r="Q199" i="3" s="1"/>
  <c r="P198" i="3"/>
  <c r="Q198" i="3" s="1"/>
  <c r="M198" i="3"/>
  <c r="J198" i="3"/>
  <c r="P197" i="3"/>
  <c r="Q197" i="3" s="1"/>
  <c r="M197" i="3"/>
  <c r="J197" i="3"/>
  <c r="P196" i="3"/>
  <c r="M196" i="3"/>
  <c r="J196" i="3"/>
  <c r="Q196" i="3" s="1"/>
  <c r="P195" i="3"/>
  <c r="Q195" i="3" s="1"/>
  <c r="M195" i="3"/>
  <c r="J195" i="3"/>
  <c r="P194" i="3"/>
  <c r="Q194" i="3" s="1"/>
  <c r="M194" i="3"/>
  <c r="J194" i="3"/>
  <c r="P193" i="3"/>
  <c r="M193" i="3"/>
  <c r="J193" i="3"/>
  <c r="Q193" i="3" s="1"/>
  <c r="P192" i="3"/>
  <c r="M192" i="3"/>
  <c r="Q192" i="3" s="1"/>
  <c r="J192" i="3"/>
  <c r="P191" i="3"/>
  <c r="Q191" i="3" s="1"/>
  <c r="M191" i="3"/>
  <c r="J191" i="3"/>
  <c r="P190" i="3"/>
  <c r="M190" i="3"/>
  <c r="J190" i="3"/>
  <c r="Q190" i="3" s="1"/>
  <c r="O189" i="3"/>
  <c r="O181" i="3" s="1"/>
  <c r="N189" i="3"/>
  <c r="L189" i="3"/>
  <c r="L181" i="3" s="1"/>
  <c r="K189" i="3"/>
  <c r="M189" i="3" s="1"/>
  <c r="I189" i="3"/>
  <c r="I181" i="3" s="1"/>
  <c r="H189" i="3"/>
  <c r="G189" i="3"/>
  <c r="F189" i="3"/>
  <c r="F181" i="3" s="1"/>
  <c r="E189" i="3"/>
  <c r="P188" i="3"/>
  <c r="O188" i="3"/>
  <c r="N188" i="3"/>
  <c r="M188" i="3"/>
  <c r="L188" i="3"/>
  <c r="K188" i="3"/>
  <c r="I188" i="3"/>
  <c r="H188" i="3"/>
  <c r="G188" i="3"/>
  <c r="G180" i="3" s="1"/>
  <c r="F188" i="3"/>
  <c r="E188" i="3"/>
  <c r="P187" i="3"/>
  <c r="M187" i="3"/>
  <c r="J187" i="3"/>
  <c r="Q187" i="3" s="1"/>
  <c r="P186" i="3"/>
  <c r="M186" i="3"/>
  <c r="Q186" i="3" s="1"/>
  <c r="J186" i="3"/>
  <c r="P185" i="3"/>
  <c r="Q185" i="3" s="1"/>
  <c r="M185" i="3"/>
  <c r="J185" i="3"/>
  <c r="P184" i="3"/>
  <c r="M184" i="3"/>
  <c r="J184" i="3"/>
  <c r="Q184" i="3" s="1"/>
  <c r="P183" i="3"/>
  <c r="M183" i="3"/>
  <c r="Q183" i="3" s="1"/>
  <c r="J183" i="3"/>
  <c r="P182" i="3"/>
  <c r="Q182" i="3" s="1"/>
  <c r="M182" i="3"/>
  <c r="J182" i="3"/>
  <c r="N181" i="3"/>
  <c r="P181" i="3" s="1"/>
  <c r="Q181" i="3" s="1"/>
  <c r="K181" i="3"/>
  <c r="M181" i="3" s="1"/>
  <c r="H181" i="3"/>
  <c r="G181" i="3"/>
  <c r="E181" i="3"/>
  <c r="J181" i="3" s="1"/>
  <c r="O180" i="3"/>
  <c r="N180" i="3"/>
  <c r="P180" i="3" s="1"/>
  <c r="L180" i="3"/>
  <c r="K180" i="3"/>
  <c r="I180" i="3"/>
  <c r="H180" i="3"/>
  <c r="F180" i="3"/>
  <c r="E180" i="3"/>
  <c r="J180" i="3" s="1"/>
  <c r="P178" i="3"/>
  <c r="Q178" i="3" s="1"/>
  <c r="M178" i="3"/>
  <c r="J178" i="3"/>
  <c r="P177" i="3"/>
  <c r="M177" i="3"/>
  <c r="J177" i="3"/>
  <c r="Q177" i="3" s="1"/>
  <c r="P176" i="3"/>
  <c r="M176" i="3"/>
  <c r="Q176" i="3" s="1"/>
  <c r="J176" i="3"/>
  <c r="P175" i="3"/>
  <c r="Q175" i="3" s="1"/>
  <c r="M175" i="3"/>
  <c r="J175" i="3"/>
  <c r="P174" i="3"/>
  <c r="M174" i="3"/>
  <c r="J174" i="3"/>
  <c r="Q174" i="3" s="1"/>
  <c r="P173" i="3"/>
  <c r="M173" i="3"/>
  <c r="Q173" i="3" s="1"/>
  <c r="J173" i="3"/>
  <c r="P172" i="3"/>
  <c r="M172" i="3"/>
  <c r="J172" i="3"/>
  <c r="P171" i="3"/>
  <c r="Q171" i="3" s="1"/>
  <c r="M171" i="3"/>
  <c r="J171" i="3"/>
  <c r="P170" i="3"/>
  <c r="M170" i="3"/>
  <c r="J170" i="3"/>
  <c r="Q170" i="3" s="1"/>
  <c r="P169" i="3"/>
  <c r="M169" i="3"/>
  <c r="Q169" i="3" s="1"/>
  <c r="J169" i="3"/>
  <c r="P166" i="3"/>
  <c r="Q166" i="3" s="1"/>
  <c r="M166" i="3"/>
  <c r="J166" i="3"/>
  <c r="P165" i="3"/>
  <c r="M165" i="3"/>
  <c r="J165" i="3"/>
  <c r="Q165" i="3" s="1"/>
  <c r="P164" i="3"/>
  <c r="M164" i="3"/>
  <c r="Q164" i="3" s="1"/>
  <c r="J164" i="3"/>
  <c r="P163" i="3"/>
  <c r="Q163" i="3" s="1"/>
  <c r="M163" i="3"/>
  <c r="J163" i="3"/>
  <c r="P162" i="3"/>
  <c r="M162" i="3"/>
  <c r="J162" i="3"/>
  <c r="Q162" i="3" s="1"/>
  <c r="P161" i="3"/>
  <c r="M161" i="3"/>
  <c r="Q161" i="3" s="1"/>
  <c r="J161" i="3"/>
  <c r="P160" i="3"/>
  <c r="Q160" i="3" s="1"/>
  <c r="M160" i="3"/>
  <c r="J160" i="3"/>
  <c r="P159" i="3"/>
  <c r="M159" i="3"/>
  <c r="J159" i="3"/>
  <c r="Q159" i="3" s="1"/>
  <c r="O158" i="3"/>
  <c r="N158" i="3"/>
  <c r="L158" i="3"/>
  <c r="K158" i="3"/>
  <c r="M158" i="3" s="1"/>
  <c r="I158" i="3"/>
  <c r="H158" i="3"/>
  <c r="G158" i="3"/>
  <c r="F158" i="3"/>
  <c r="E158" i="3"/>
  <c r="P157" i="3"/>
  <c r="O157" i="3"/>
  <c r="N157" i="3"/>
  <c r="M157" i="3"/>
  <c r="L157" i="3"/>
  <c r="K157" i="3"/>
  <c r="I157" i="3"/>
  <c r="H157" i="3"/>
  <c r="G157" i="3"/>
  <c r="J157" i="3" s="1"/>
  <c r="F157" i="3"/>
  <c r="E157" i="3"/>
  <c r="P155" i="3"/>
  <c r="M155" i="3"/>
  <c r="J155" i="3"/>
  <c r="Q155" i="3" s="1"/>
  <c r="P154" i="3"/>
  <c r="M154" i="3"/>
  <c r="Q154" i="3" s="1"/>
  <c r="J154" i="3"/>
  <c r="P153" i="3"/>
  <c r="Q153" i="3" s="1"/>
  <c r="M153" i="3"/>
  <c r="J153" i="3"/>
  <c r="P152" i="3"/>
  <c r="M152" i="3"/>
  <c r="J152" i="3"/>
  <c r="Q152" i="3" s="1"/>
  <c r="P151" i="3"/>
  <c r="M151" i="3"/>
  <c r="Q151" i="3" s="1"/>
  <c r="J151" i="3"/>
  <c r="P150" i="3"/>
  <c r="Q150" i="3" s="1"/>
  <c r="M150" i="3"/>
  <c r="J150" i="3"/>
  <c r="P149" i="3"/>
  <c r="M149" i="3"/>
  <c r="J149" i="3"/>
  <c r="Q149" i="3" s="1"/>
  <c r="P148" i="3"/>
  <c r="M148" i="3"/>
  <c r="Q148" i="3" s="1"/>
  <c r="J148" i="3"/>
  <c r="P147" i="3"/>
  <c r="O147" i="3"/>
  <c r="N147" i="3"/>
  <c r="M147" i="3"/>
  <c r="L147" i="3"/>
  <c r="K147" i="3"/>
  <c r="I147" i="3"/>
  <c r="H147" i="3"/>
  <c r="G147" i="3"/>
  <c r="J147" i="3" s="1"/>
  <c r="F147" i="3"/>
  <c r="E147" i="3"/>
  <c r="O146" i="3"/>
  <c r="N146" i="3"/>
  <c r="P146" i="3" s="1"/>
  <c r="L146" i="3"/>
  <c r="K146" i="3"/>
  <c r="M146" i="3" s="1"/>
  <c r="I146" i="3"/>
  <c r="H146" i="3"/>
  <c r="G146" i="3"/>
  <c r="F146" i="3"/>
  <c r="E146" i="3"/>
  <c r="J146" i="3" s="1"/>
  <c r="Q146" i="3" s="1"/>
  <c r="P144" i="3"/>
  <c r="M144" i="3"/>
  <c r="Q144" i="3" s="1"/>
  <c r="J144" i="3"/>
  <c r="P143" i="3"/>
  <c r="Q143" i="3" s="1"/>
  <c r="M143" i="3"/>
  <c r="J143" i="3"/>
  <c r="P142" i="3"/>
  <c r="M142" i="3"/>
  <c r="J142" i="3"/>
  <c r="Q142" i="3" s="1"/>
  <c r="P141" i="3"/>
  <c r="M141" i="3"/>
  <c r="J141" i="3"/>
  <c r="P140" i="3"/>
  <c r="M140" i="3"/>
  <c r="J140" i="3"/>
  <c r="P139" i="3"/>
  <c r="M139" i="3"/>
  <c r="J139" i="3"/>
  <c r="Q139" i="3" s="1"/>
  <c r="P138" i="3"/>
  <c r="M138" i="3"/>
  <c r="Q138" i="3" s="1"/>
  <c r="J138" i="3"/>
  <c r="P137" i="3"/>
  <c r="Q137" i="3" s="1"/>
  <c r="M137" i="3"/>
  <c r="J137" i="3"/>
  <c r="P136" i="3"/>
  <c r="M136" i="3"/>
  <c r="J136" i="3"/>
  <c r="Q136" i="3" s="1"/>
  <c r="P135" i="3"/>
  <c r="M135" i="3"/>
  <c r="Q135" i="3" s="1"/>
  <c r="J135" i="3"/>
  <c r="O134" i="3"/>
  <c r="N134" i="3"/>
  <c r="P134" i="3" s="1"/>
  <c r="L134" i="3"/>
  <c r="K134" i="3"/>
  <c r="M134" i="3" s="1"/>
  <c r="I134" i="3"/>
  <c r="H134" i="3"/>
  <c r="G134" i="3"/>
  <c r="J134" i="3" s="1"/>
  <c r="F134" i="3"/>
  <c r="E134" i="3"/>
  <c r="O133" i="3"/>
  <c r="N133" i="3"/>
  <c r="L133" i="3"/>
  <c r="K133" i="3"/>
  <c r="M133" i="3" s="1"/>
  <c r="I133" i="3"/>
  <c r="H133" i="3"/>
  <c r="G133" i="3"/>
  <c r="F133" i="3"/>
  <c r="E133" i="3"/>
  <c r="P131" i="3"/>
  <c r="M131" i="3"/>
  <c r="Q131" i="3" s="1"/>
  <c r="J131" i="3"/>
  <c r="P130" i="3"/>
  <c r="Q130" i="3" s="1"/>
  <c r="M130" i="3"/>
  <c r="J130" i="3"/>
  <c r="P129" i="3"/>
  <c r="M129" i="3"/>
  <c r="J129" i="3"/>
  <c r="Q129" i="3" s="1"/>
  <c r="P128" i="3"/>
  <c r="M128" i="3"/>
  <c r="Q128" i="3" s="1"/>
  <c r="J128" i="3"/>
  <c r="P127" i="3"/>
  <c r="Q127" i="3" s="1"/>
  <c r="M127" i="3"/>
  <c r="J127" i="3"/>
  <c r="P126" i="3"/>
  <c r="M126" i="3"/>
  <c r="J126" i="3"/>
  <c r="Q126" i="3" s="1"/>
  <c r="P125" i="3"/>
  <c r="M125" i="3"/>
  <c r="Q125" i="3" s="1"/>
  <c r="J125" i="3"/>
  <c r="P124" i="3"/>
  <c r="Q124" i="3" s="1"/>
  <c r="M124" i="3"/>
  <c r="J124" i="3"/>
  <c r="P123" i="3"/>
  <c r="M123" i="3"/>
  <c r="J123" i="3"/>
  <c r="Q123" i="3" s="1"/>
  <c r="P122" i="3"/>
  <c r="M122" i="3"/>
  <c r="Q122" i="3" s="1"/>
  <c r="J122" i="3"/>
  <c r="P121" i="3"/>
  <c r="Q121" i="3" s="1"/>
  <c r="M121" i="3"/>
  <c r="J121" i="3"/>
  <c r="P120" i="3"/>
  <c r="M120" i="3"/>
  <c r="J120" i="3"/>
  <c r="Q120" i="3" s="1"/>
  <c r="P119" i="3"/>
  <c r="M119" i="3"/>
  <c r="Q119" i="3" s="1"/>
  <c r="J119" i="3"/>
  <c r="P118" i="3"/>
  <c r="Q118" i="3" s="1"/>
  <c r="M118" i="3"/>
  <c r="J118" i="3"/>
  <c r="O117" i="3"/>
  <c r="N117" i="3"/>
  <c r="P117" i="3" s="1"/>
  <c r="L117" i="3"/>
  <c r="K117" i="3"/>
  <c r="M117" i="3" s="1"/>
  <c r="I117" i="3"/>
  <c r="H117" i="3"/>
  <c r="G117" i="3"/>
  <c r="F117" i="3"/>
  <c r="E117" i="3"/>
  <c r="J117" i="3" s="1"/>
  <c r="Q117" i="3" s="1"/>
  <c r="O116" i="3"/>
  <c r="N116" i="3"/>
  <c r="L116" i="3"/>
  <c r="K116" i="3"/>
  <c r="I116" i="3"/>
  <c r="H116" i="3"/>
  <c r="G116" i="3"/>
  <c r="F116" i="3"/>
  <c r="E116" i="3"/>
  <c r="J116" i="3" s="1"/>
  <c r="P114" i="3"/>
  <c r="Q114" i="3" s="1"/>
  <c r="M114" i="3"/>
  <c r="J114" i="3"/>
  <c r="P113" i="3"/>
  <c r="M113" i="3"/>
  <c r="J113" i="3"/>
  <c r="Q113" i="3" s="1"/>
  <c r="P112" i="3"/>
  <c r="M112" i="3"/>
  <c r="Q112" i="3" s="1"/>
  <c r="J112" i="3"/>
  <c r="P111" i="3"/>
  <c r="Q111" i="3" s="1"/>
  <c r="M111" i="3"/>
  <c r="J111" i="3"/>
  <c r="O110" i="3"/>
  <c r="N110" i="3"/>
  <c r="P110" i="3" s="1"/>
  <c r="Q110" i="3" s="1"/>
  <c r="L110" i="3"/>
  <c r="K110" i="3"/>
  <c r="M110" i="3" s="1"/>
  <c r="I110" i="3"/>
  <c r="H110" i="3"/>
  <c r="G110" i="3"/>
  <c r="F110" i="3"/>
  <c r="E110" i="3"/>
  <c r="J110" i="3" s="1"/>
  <c r="O109" i="3"/>
  <c r="N109" i="3"/>
  <c r="L109" i="3"/>
  <c r="K109" i="3"/>
  <c r="M109" i="3" s="1"/>
  <c r="I109" i="3"/>
  <c r="H109" i="3"/>
  <c r="G109" i="3"/>
  <c r="F109" i="3"/>
  <c r="E109" i="3"/>
  <c r="P107" i="3"/>
  <c r="Q107" i="3" s="1"/>
  <c r="M107" i="3"/>
  <c r="J107" i="3"/>
  <c r="P106" i="3"/>
  <c r="M106" i="3"/>
  <c r="J106" i="3"/>
  <c r="Q106" i="3" s="1"/>
  <c r="P105" i="3"/>
  <c r="M105" i="3"/>
  <c r="Q105" i="3" s="1"/>
  <c r="J105" i="3"/>
  <c r="P104" i="3"/>
  <c r="Q104" i="3" s="1"/>
  <c r="M104" i="3"/>
  <c r="J104" i="3"/>
  <c r="P103" i="3"/>
  <c r="M103" i="3"/>
  <c r="J103" i="3"/>
  <c r="Q103" i="3" s="1"/>
  <c r="P102" i="3"/>
  <c r="M102" i="3"/>
  <c r="Q102" i="3" s="1"/>
  <c r="J102" i="3"/>
  <c r="P101" i="3"/>
  <c r="Q101" i="3" s="1"/>
  <c r="M101" i="3"/>
  <c r="J101" i="3"/>
  <c r="P100" i="3"/>
  <c r="M100" i="3"/>
  <c r="J100" i="3"/>
  <c r="Q100" i="3" s="1"/>
  <c r="P99" i="3"/>
  <c r="M99" i="3"/>
  <c r="Q99" i="3" s="1"/>
  <c r="J99" i="3"/>
  <c r="P98" i="3"/>
  <c r="Q98" i="3" s="1"/>
  <c r="M98" i="3"/>
  <c r="J98" i="3"/>
  <c r="O97" i="3"/>
  <c r="N97" i="3"/>
  <c r="P97" i="3" s="1"/>
  <c r="L97" i="3"/>
  <c r="K97" i="3"/>
  <c r="M97" i="3" s="1"/>
  <c r="I97" i="3"/>
  <c r="H97" i="3"/>
  <c r="G97" i="3"/>
  <c r="F97" i="3"/>
  <c r="E97" i="3"/>
  <c r="J97" i="3" s="1"/>
  <c r="Q97" i="3" s="1"/>
  <c r="O96" i="3"/>
  <c r="N96" i="3"/>
  <c r="L96" i="3"/>
  <c r="K96" i="3"/>
  <c r="I96" i="3"/>
  <c r="H96" i="3"/>
  <c r="G96" i="3"/>
  <c r="F96" i="3"/>
  <c r="E96" i="3"/>
  <c r="J96" i="3" s="1"/>
  <c r="P94" i="3"/>
  <c r="Q94" i="3" s="1"/>
  <c r="M94" i="3"/>
  <c r="J94" i="3"/>
  <c r="P93" i="3"/>
  <c r="M93" i="3"/>
  <c r="J93" i="3"/>
  <c r="Q93" i="3" s="1"/>
  <c r="P92" i="3"/>
  <c r="M92" i="3"/>
  <c r="Q92" i="3" s="1"/>
  <c r="J92" i="3"/>
  <c r="P91" i="3"/>
  <c r="Q91" i="3" s="1"/>
  <c r="M91" i="3"/>
  <c r="J91" i="3"/>
  <c r="R90" i="3"/>
  <c r="K90" i="3"/>
  <c r="R89" i="3"/>
  <c r="N89" i="3"/>
  <c r="K89" i="3"/>
  <c r="K85" i="3" s="1"/>
  <c r="M85" i="3" s="1"/>
  <c r="P88" i="3"/>
  <c r="Q88" i="3" s="1"/>
  <c r="M88" i="3"/>
  <c r="J88" i="3"/>
  <c r="P87" i="3"/>
  <c r="M87" i="3"/>
  <c r="J87" i="3"/>
  <c r="Q87" i="3" s="1"/>
  <c r="O86" i="3"/>
  <c r="L86" i="3"/>
  <c r="I86" i="3"/>
  <c r="H86" i="3"/>
  <c r="G86" i="3"/>
  <c r="F86" i="3"/>
  <c r="E86" i="3"/>
  <c r="O85" i="3"/>
  <c r="L85" i="3"/>
  <c r="I85" i="3"/>
  <c r="H85" i="3"/>
  <c r="G85" i="3"/>
  <c r="J85" i="3" s="1"/>
  <c r="F85" i="3"/>
  <c r="E85" i="3"/>
  <c r="P83" i="3"/>
  <c r="M83" i="3"/>
  <c r="J83" i="3"/>
  <c r="Q83" i="3" s="1"/>
  <c r="P82" i="3"/>
  <c r="M82" i="3"/>
  <c r="Q82" i="3" s="1"/>
  <c r="J82" i="3"/>
  <c r="P81" i="3"/>
  <c r="Q81" i="3" s="1"/>
  <c r="M81" i="3"/>
  <c r="J81" i="3"/>
  <c r="P80" i="3"/>
  <c r="M80" i="3"/>
  <c r="J80" i="3"/>
  <c r="Q80" i="3" s="1"/>
  <c r="P79" i="3"/>
  <c r="M79" i="3"/>
  <c r="Q79" i="3" s="1"/>
  <c r="J79" i="3"/>
  <c r="P78" i="3"/>
  <c r="Q78" i="3" s="1"/>
  <c r="M78" i="3"/>
  <c r="J78" i="3"/>
  <c r="P77" i="3"/>
  <c r="M77" i="3"/>
  <c r="J77" i="3"/>
  <c r="Q77" i="3" s="1"/>
  <c r="P76" i="3"/>
  <c r="M76" i="3"/>
  <c r="Q76" i="3" s="1"/>
  <c r="J76" i="3"/>
  <c r="P75" i="3"/>
  <c r="Q75" i="3" s="1"/>
  <c r="M75" i="3"/>
  <c r="J75" i="3"/>
  <c r="P74" i="3"/>
  <c r="M74" i="3"/>
  <c r="J74" i="3"/>
  <c r="Q74" i="3" s="1"/>
  <c r="P73" i="3"/>
  <c r="M73" i="3"/>
  <c r="Q73" i="3" s="1"/>
  <c r="J73" i="3"/>
  <c r="P72" i="3"/>
  <c r="Q72" i="3" s="1"/>
  <c r="M72" i="3"/>
  <c r="J72" i="3"/>
  <c r="P71" i="3"/>
  <c r="M71" i="3"/>
  <c r="J71" i="3"/>
  <c r="Q71" i="3" s="1"/>
  <c r="P70" i="3"/>
  <c r="M70" i="3"/>
  <c r="Q70" i="3" s="1"/>
  <c r="J70" i="3"/>
  <c r="P69" i="3"/>
  <c r="Q69" i="3" s="1"/>
  <c r="M69" i="3"/>
  <c r="J69" i="3"/>
  <c r="P68" i="3"/>
  <c r="M68" i="3"/>
  <c r="J68" i="3"/>
  <c r="Q68" i="3" s="1"/>
  <c r="P67" i="3"/>
  <c r="M67" i="3"/>
  <c r="Q67" i="3" s="1"/>
  <c r="J67" i="3"/>
  <c r="P66" i="3"/>
  <c r="Q66" i="3" s="1"/>
  <c r="M66" i="3"/>
  <c r="J66" i="3"/>
  <c r="P65" i="3"/>
  <c r="M65" i="3"/>
  <c r="J65" i="3"/>
  <c r="Q65" i="3" s="1"/>
  <c r="P64" i="3"/>
  <c r="M64" i="3"/>
  <c r="Q64" i="3" s="1"/>
  <c r="J64" i="3"/>
  <c r="P63" i="3"/>
  <c r="Q63" i="3" s="1"/>
  <c r="M63" i="3"/>
  <c r="J63" i="3"/>
  <c r="P62" i="3"/>
  <c r="M62" i="3"/>
  <c r="J62" i="3"/>
  <c r="Q62" i="3" s="1"/>
  <c r="P61" i="3"/>
  <c r="M61" i="3"/>
  <c r="Q61" i="3" s="1"/>
  <c r="J61" i="3"/>
  <c r="P60" i="3"/>
  <c r="Q60" i="3" s="1"/>
  <c r="M60" i="3"/>
  <c r="J60" i="3"/>
  <c r="O59" i="3"/>
  <c r="N59" i="3"/>
  <c r="P59" i="3" s="1"/>
  <c r="Q59" i="3" s="1"/>
  <c r="L59" i="3"/>
  <c r="K59" i="3"/>
  <c r="M59" i="3" s="1"/>
  <c r="I59" i="3"/>
  <c r="H59" i="3"/>
  <c r="G59" i="3"/>
  <c r="F59" i="3"/>
  <c r="E59" i="3"/>
  <c r="J59" i="3" s="1"/>
  <c r="O58" i="3"/>
  <c r="N58" i="3"/>
  <c r="P58" i="3" s="1"/>
  <c r="L58" i="3"/>
  <c r="K58" i="3"/>
  <c r="I58" i="3"/>
  <c r="H58" i="3"/>
  <c r="G58" i="3"/>
  <c r="F58" i="3"/>
  <c r="E58" i="3"/>
  <c r="P56" i="3"/>
  <c r="M56" i="3"/>
  <c r="J56" i="3"/>
  <c r="P55" i="3"/>
  <c r="Q55" i="3" s="1"/>
  <c r="M55" i="3"/>
  <c r="J55" i="3"/>
  <c r="P54" i="3"/>
  <c r="M54" i="3"/>
  <c r="J54" i="3"/>
  <c r="Q54" i="3" s="1"/>
  <c r="P53" i="3"/>
  <c r="Q53" i="3" s="1"/>
  <c r="M53" i="3"/>
  <c r="J53" i="3"/>
  <c r="P52" i="3"/>
  <c r="M52" i="3"/>
  <c r="J52" i="3"/>
  <c r="Q52" i="3" s="1"/>
  <c r="P51" i="3"/>
  <c r="M51" i="3"/>
  <c r="Q51" i="3" s="1"/>
  <c r="J51" i="3"/>
  <c r="P50" i="3"/>
  <c r="Q50" i="3" s="1"/>
  <c r="M50" i="3"/>
  <c r="J50" i="3"/>
  <c r="P49" i="3"/>
  <c r="M49" i="3"/>
  <c r="J49" i="3"/>
  <c r="Q49" i="3" s="1"/>
  <c r="P48" i="3"/>
  <c r="M48" i="3"/>
  <c r="Q48" i="3" s="1"/>
  <c r="J48" i="3"/>
  <c r="P47" i="3"/>
  <c r="M47" i="3"/>
  <c r="M43" i="3" s="1"/>
  <c r="J47" i="3"/>
  <c r="P46" i="3"/>
  <c r="P44" i="3" s="1"/>
  <c r="M46" i="3"/>
  <c r="J46" i="3"/>
  <c r="P45" i="3"/>
  <c r="M45" i="3"/>
  <c r="J45" i="3"/>
  <c r="Q45" i="3" s="1"/>
  <c r="O44" i="3"/>
  <c r="O40" i="3" s="1"/>
  <c r="N44" i="3"/>
  <c r="L44" i="3"/>
  <c r="L40" i="3" s="1"/>
  <c r="K44" i="3"/>
  <c r="J44" i="3"/>
  <c r="I44" i="3"/>
  <c r="I40" i="3" s="1"/>
  <c r="H44" i="3"/>
  <c r="G44" i="3"/>
  <c r="F44" i="3"/>
  <c r="F40" i="3" s="1"/>
  <c r="E44" i="3"/>
  <c r="P43" i="3"/>
  <c r="O43" i="3"/>
  <c r="N43" i="3"/>
  <c r="N39" i="3" s="1"/>
  <c r="P39" i="3" s="1"/>
  <c r="L43" i="3"/>
  <c r="K43" i="3"/>
  <c r="I43" i="3"/>
  <c r="H43" i="3"/>
  <c r="G43" i="3"/>
  <c r="G39" i="3" s="1"/>
  <c r="F43" i="3"/>
  <c r="E43" i="3"/>
  <c r="E39" i="3" s="1"/>
  <c r="J39" i="3" s="1"/>
  <c r="P42" i="3"/>
  <c r="M42" i="3"/>
  <c r="Q42" i="3" s="1"/>
  <c r="J42" i="3"/>
  <c r="P41" i="3"/>
  <c r="Q41" i="3" s="1"/>
  <c r="M41" i="3"/>
  <c r="J41" i="3"/>
  <c r="P40" i="3"/>
  <c r="N40" i="3"/>
  <c r="M40" i="3"/>
  <c r="Q40" i="3" s="1"/>
  <c r="K40" i="3"/>
  <c r="H40" i="3"/>
  <c r="G40" i="3"/>
  <c r="E40" i="3"/>
  <c r="J40" i="3" s="1"/>
  <c r="O39" i="3"/>
  <c r="L39" i="3"/>
  <c r="K39" i="3"/>
  <c r="I39" i="3"/>
  <c r="H39" i="3"/>
  <c r="F39" i="3"/>
  <c r="P37" i="3"/>
  <c r="Q37" i="3" s="1"/>
  <c r="M37" i="3"/>
  <c r="J37" i="3"/>
  <c r="P36" i="3"/>
  <c r="M36" i="3"/>
  <c r="J36" i="3"/>
  <c r="Q36" i="3" s="1"/>
  <c r="P35" i="3"/>
  <c r="M35" i="3"/>
  <c r="Q35" i="3" s="1"/>
  <c r="J35" i="3"/>
  <c r="P34" i="3"/>
  <c r="M34" i="3"/>
  <c r="J34" i="3"/>
  <c r="P33" i="3"/>
  <c r="Q33" i="3" s="1"/>
  <c r="M33" i="3"/>
  <c r="J33" i="3"/>
  <c r="P32" i="3"/>
  <c r="M32" i="3"/>
  <c r="J32" i="3"/>
  <c r="Q32" i="3" s="1"/>
  <c r="P31" i="3"/>
  <c r="Q31" i="3" s="1"/>
  <c r="M31" i="3"/>
  <c r="J31" i="3"/>
  <c r="P30" i="3"/>
  <c r="M30" i="3"/>
  <c r="J30" i="3"/>
  <c r="Q30" i="3" s="1"/>
  <c r="P29" i="3"/>
  <c r="M29" i="3"/>
  <c r="Q29" i="3" s="1"/>
  <c r="J29" i="3"/>
  <c r="P28" i="3"/>
  <c r="Q28" i="3" s="1"/>
  <c r="M28" i="3"/>
  <c r="J28" i="3"/>
  <c r="P27" i="3"/>
  <c r="M27" i="3"/>
  <c r="J27" i="3"/>
  <c r="J23" i="3" s="1"/>
  <c r="P26" i="3"/>
  <c r="M26" i="3"/>
  <c r="Q26" i="3" s="1"/>
  <c r="J26" i="3"/>
  <c r="P25" i="3"/>
  <c r="Q25" i="3" s="1"/>
  <c r="M25" i="3"/>
  <c r="M23" i="3" s="1"/>
  <c r="J25" i="3"/>
  <c r="P24" i="3"/>
  <c r="M24" i="3"/>
  <c r="J24" i="3"/>
  <c r="Q24" i="3" s="1"/>
  <c r="O23" i="3"/>
  <c r="O7" i="3" s="1"/>
  <c r="N23" i="3"/>
  <c r="L23" i="3"/>
  <c r="L7" i="3" s="1"/>
  <c r="K23" i="3"/>
  <c r="I23" i="3"/>
  <c r="I7" i="3" s="1"/>
  <c r="I5" i="3" s="1"/>
  <c r="H23" i="3"/>
  <c r="G23" i="3"/>
  <c r="F23" i="3"/>
  <c r="F7" i="3" s="1"/>
  <c r="E23" i="3"/>
  <c r="P22" i="3"/>
  <c r="O22" i="3"/>
  <c r="N22" i="3"/>
  <c r="M22" i="3"/>
  <c r="L22" i="3"/>
  <c r="K22" i="3"/>
  <c r="J22" i="3"/>
  <c r="I22" i="3"/>
  <c r="H22" i="3"/>
  <c r="G22" i="3"/>
  <c r="G6" i="3" s="1"/>
  <c r="F22" i="3"/>
  <c r="E22" i="3"/>
  <c r="P21" i="3"/>
  <c r="M21" i="3"/>
  <c r="J21" i="3"/>
  <c r="Q21" i="3" s="1"/>
  <c r="P20" i="3"/>
  <c r="M20" i="3"/>
  <c r="Q20" i="3" s="1"/>
  <c r="J20" i="3"/>
  <c r="P19" i="3"/>
  <c r="Q19" i="3" s="1"/>
  <c r="M19" i="3"/>
  <c r="J19" i="3"/>
  <c r="P18" i="3"/>
  <c r="M18" i="3"/>
  <c r="J18" i="3"/>
  <c r="Q18" i="3" s="1"/>
  <c r="P17" i="3"/>
  <c r="M17" i="3"/>
  <c r="Q17" i="3" s="1"/>
  <c r="J17" i="3"/>
  <c r="P16" i="3"/>
  <c r="Q16" i="3" s="1"/>
  <c r="M16" i="3"/>
  <c r="J16" i="3"/>
  <c r="P15" i="3"/>
  <c r="M15" i="3"/>
  <c r="J15" i="3"/>
  <c r="Q15" i="3" s="1"/>
  <c r="P14" i="3"/>
  <c r="M14" i="3"/>
  <c r="Q14" i="3" s="1"/>
  <c r="J14" i="3"/>
  <c r="P13" i="3"/>
  <c r="Q13" i="3" s="1"/>
  <c r="M13" i="3"/>
  <c r="J13" i="3"/>
  <c r="P12" i="3"/>
  <c r="M12" i="3"/>
  <c r="J12" i="3"/>
  <c r="Q12" i="3" s="1"/>
  <c r="P11" i="3"/>
  <c r="M11" i="3"/>
  <c r="Q11" i="3" s="1"/>
  <c r="J11" i="3"/>
  <c r="P10" i="3"/>
  <c r="Q10" i="3" s="1"/>
  <c r="M10" i="3"/>
  <c r="J10" i="3"/>
  <c r="O9" i="3"/>
  <c r="N9" i="3"/>
  <c r="P9" i="3" s="1"/>
  <c r="Q9" i="3" s="1"/>
  <c r="L9" i="3"/>
  <c r="K9" i="3"/>
  <c r="M9" i="3" s="1"/>
  <c r="I9" i="3"/>
  <c r="H9" i="3"/>
  <c r="H7" i="3" s="1"/>
  <c r="H5" i="3" s="1"/>
  <c r="G9" i="3"/>
  <c r="F9" i="3"/>
  <c r="E9" i="3"/>
  <c r="J9" i="3" s="1"/>
  <c r="O8" i="3"/>
  <c r="O6" i="3" s="1"/>
  <c r="N8" i="3"/>
  <c r="P8" i="3" s="1"/>
  <c r="Q8" i="3" s="1"/>
  <c r="L8" i="3"/>
  <c r="L6" i="3" s="1"/>
  <c r="L4" i="3" s="1"/>
  <c r="K8" i="3"/>
  <c r="M8" i="3" s="1"/>
  <c r="I8" i="3"/>
  <c r="I6" i="3" s="1"/>
  <c r="I4" i="3" s="1"/>
  <c r="H8" i="3"/>
  <c r="G8" i="3"/>
  <c r="F8" i="3"/>
  <c r="F6" i="3" s="1"/>
  <c r="F4" i="3" s="1"/>
  <c r="E8" i="3"/>
  <c r="J8" i="3" s="1"/>
  <c r="G7" i="3"/>
  <c r="N6" i="3"/>
  <c r="P6" i="3" s="1"/>
  <c r="K6" i="3"/>
  <c r="M6" i="3" s="1"/>
  <c r="H6" i="3"/>
  <c r="H4" i="3" s="1"/>
  <c r="E6" i="3"/>
  <c r="J6" i="3" s="1"/>
  <c r="P322" i="2"/>
  <c r="M322" i="2"/>
  <c r="J322" i="2"/>
  <c r="Q322" i="2" s="1"/>
  <c r="P321" i="2"/>
  <c r="M321" i="2"/>
  <c r="Q321" i="2" s="1"/>
  <c r="J321" i="2"/>
  <c r="P320" i="2"/>
  <c r="Q320" i="2" s="1"/>
  <c r="M320" i="2"/>
  <c r="J320" i="2"/>
  <c r="P319" i="2"/>
  <c r="M319" i="2"/>
  <c r="J319" i="2"/>
  <c r="Q319" i="2" s="1"/>
  <c r="P318" i="2"/>
  <c r="M318" i="2"/>
  <c r="Q318" i="2" s="1"/>
  <c r="J318" i="2"/>
  <c r="P317" i="2"/>
  <c r="Q317" i="2" s="1"/>
  <c r="M317" i="2"/>
  <c r="J317" i="2"/>
  <c r="P316" i="2"/>
  <c r="M316" i="2"/>
  <c r="J316" i="2"/>
  <c r="Q316" i="2" s="1"/>
  <c r="P315" i="2"/>
  <c r="M315" i="2"/>
  <c r="Q315" i="2" s="1"/>
  <c r="J315" i="2"/>
  <c r="P314" i="2"/>
  <c r="Q314" i="2" s="1"/>
  <c r="M314" i="2"/>
  <c r="J314" i="2"/>
  <c r="P313" i="2"/>
  <c r="M313" i="2"/>
  <c r="J313" i="2"/>
  <c r="Q313" i="2" s="1"/>
  <c r="P312" i="2"/>
  <c r="M312" i="2"/>
  <c r="Q312" i="2" s="1"/>
  <c r="J312" i="2"/>
  <c r="P311" i="2"/>
  <c r="Q311" i="2" s="1"/>
  <c r="M311" i="2"/>
  <c r="J311" i="2"/>
  <c r="P310" i="2"/>
  <c r="M310" i="2"/>
  <c r="J310" i="2"/>
  <c r="Q310" i="2" s="1"/>
  <c r="P309" i="2"/>
  <c r="M309" i="2"/>
  <c r="Q309" i="2" s="1"/>
  <c r="J309" i="2"/>
  <c r="P308" i="2"/>
  <c r="Q308" i="2" s="1"/>
  <c r="M308" i="2"/>
  <c r="J308" i="2"/>
  <c r="P307" i="2"/>
  <c r="M307" i="2"/>
  <c r="J307" i="2"/>
  <c r="Q307" i="2" s="1"/>
  <c r="P306" i="2"/>
  <c r="M306" i="2"/>
  <c r="Q306" i="2" s="1"/>
  <c r="J306" i="2"/>
  <c r="P305" i="2"/>
  <c r="Q305" i="2" s="1"/>
  <c r="M305" i="2"/>
  <c r="J305" i="2"/>
  <c r="P304" i="2"/>
  <c r="M304" i="2"/>
  <c r="J304" i="2"/>
  <c r="Q304" i="2" s="1"/>
  <c r="P303" i="2"/>
  <c r="M303" i="2"/>
  <c r="Q303" i="2" s="1"/>
  <c r="J303" i="2"/>
  <c r="P302" i="2"/>
  <c r="Q302" i="2" s="1"/>
  <c r="M302" i="2"/>
  <c r="J302" i="2"/>
  <c r="P301" i="2"/>
  <c r="M301" i="2"/>
  <c r="J301" i="2"/>
  <c r="Q301" i="2" s="1"/>
  <c r="P300" i="2"/>
  <c r="Q300" i="2" s="1"/>
  <c r="M300" i="2"/>
  <c r="J300" i="2"/>
  <c r="P299" i="2"/>
  <c r="Q299" i="2" s="1"/>
  <c r="M299" i="2"/>
  <c r="J299" i="2"/>
  <c r="P298" i="2"/>
  <c r="M298" i="2"/>
  <c r="J298" i="2"/>
  <c r="Q298" i="2" s="1"/>
  <c r="P297" i="2"/>
  <c r="M297" i="2"/>
  <c r="Q297" i="2" s="1"/>
  <c r="J297" i="2"/>
  <c r="P296" i="2"/>
  <c r="Q296" i="2" s="1"/>
  <c r="M296" i="2"/>
  <c r="J296" i="2"/>
  <c r="P295" i="2"/>
  <c r="M295" i="2"/>
  <c r="J295" i="2"/>
  <c r="Q295" i="2" s="1"/>
  <c r="O294" i="2"/>
  <c r="N294" i="2"/>
  <c r="P294" i="2" s="1"/>
  <c r="L294" i="2"/>
  <c r="K294" i="2"/>
  <c r="M294" i="2" s="1"/>
  <c r="I294" i="2"/>
  <c r="H294" i="2"/>
  <c r="G294" i="2"/>
  <c r="F294" i="2"/>
  <c r="E294" i="2"/>
  <c r="J294" i="2" s="1"/>
  <c r="P293" i="2"/>
  <c r="O293" i="2"/>
  <c r="N293" i="2"/>
  <c r="M293" i="2"/>
  <c r="L293" i="2"/>
  <c r="K293" i="2"/>
  <c r="I293" i="2"/>
  <c r="H293" i="2"/>
  <c r="G293" i="2"/>
  <c r="J293" i="2" s="1"/>
  <c r="F293" i="2"/>
  <c r="E293" i="2"/>
  <c r="P292" i="2"/>
  <c r="M292" i="2"/>
  <c r="J292" i="2"/>
  <c r="Q292" i="2" s="1"/>
  <c r="P291" i="2"/>
  <c r="M291" i="2"/>
  <c r="Q291" i="2" s="1"/>
  <c r="J291" i="2"/>
  <c r="P290" i="2"/>
  <c r="Q290" i="2" s="1"/>
  <c r="M290" i="2"/>
  <c r="J290" i="2"/>
  <c r="P289" i="2"/>
  <c r="M289" i="2"/>
  <c r="J289" i="2"/>
  <c r="Q289" i="2" s="1"/>
  <c r="P288" i="2"/>
  <c r="M288" i="2"/>
  <c r="Q288" i="2" s="1"/>
  <c r="J288" i="2"/>
  <c r="P287" i="2"/>
  <c r="Q287" i="2" s="1"/>
  <c r="M287" i="2"/>
  <c r="J287" i="2"/>
  <c r="P286" i="2"/>
  <c r="M286" i="2"/>
  <c r="J286" i="2"/>
  <c r="Q286" i="2" s="1"/>
  <c r="P285" i="2"/>
  <c r="M285" i="2"/>
  <c r="Q285" i="2" s="1"/>
  <c r="J285" i="2"/>
  <c r="P284" i="2"/>
  <c r="Q284" i="2" s="1"/>
  <c r="M284" i="2"/>
  <c r="J284" i="2"/>
  <c r="P283" i="2"/>
  <c r="M283" i="2"/>
  <c r="J283" i="2"/>
  <c r="Q283" i="2" s="1"/>
  <c r="P282" i="2"/>
  <c r="M282" i="2"/>
  <c r="Q282" i="2" s="1"/>
  <c r="J282" i="2"/>
  <c r="P281" i="2"/>
  <c r="Q281" i="2" s="1"/>
  <c r="M281" i="2"/>
  <c r="J281" i="2"/>
  <c r="P280" i="2"/>
  <c r="M280" i="2"/>
  <c r="J280" i="2"/>
  <c r="Q280" i="2" s="1"/>
  <c r="P279" i="2"/>
  <c r="M279" i="2"/>
  <c r="Q279" i="2" s="1"/>
  <c r="J279" i="2"/>
  <c r="P278" i="2"/>
  <c r="Q278" i="2" s="1"/>
  <c r="M278" i="2"/>
  <c r="J278" i="2"/>
  <c r="P277" i="2"/>
  <c r="M277" i="2"/>
  <c r="J277" i="2"/>
  <c r="Q277" i="2" s="1"/>
  <c r="P276" i="2"/>
  <c r="M276" i="2"/>
  <c r="Q276" i="2" s="1"/>
  <c r="J276" i="2"/>
  <c r="P275" i="2"/>
  <c r="Q275" i="2" s="1"/>
  <c r="M275" i="2"/>
  <c r="J275" i="2"/>
  <c r="P274" i="2"/>
  <c r="M274" i="2"/>
  <c r="J274" i="2"/>
  <c r="Q274" i="2" s="1"/>
  <c r="P273" i="2"/>
  <c r="M273" i="2"/>
  <c r="Q273" i="2" s="1"/>
  <c r="J273" i="2"/>
  <c r="P272" i="2"/>
  <c r="Q272" i="2" s="1"/>
  <c r="O272" i="2"/>
  <c r="N272" i="2"/>
  <c r="M272" i="2"/>
  <c r="L272" i="2"/>
  <c r="K272" i="2"/>
  <c r="I272" i="2"/>
  <c r="H272" i="2"/>
  <c r="G272" i="2"/>
  <c r="J272" i="2" s="1"/>
  <c r="F272" i="2"/>
  <c r="E272" i="2"/>
  <c r="O271" i="2"/>
  <c r="N271" i="2"/>
  <c r="P271" i="2" s="1"/>
  <c r="Q271" i="2" s="1"/>
  <c r="L271" i="2"/>
  <c r="K271" i="2"/>
  <c r="M271" i="2" s="1"/>
  <c r="I271" i="2"/>
  <c r="H271" i="2"/>
  <c r="H263" i="2" s="1"/>
  <c r="G271" i="2"/>
  <c r="F271" i="2"/>
  <c r="E271" i="2"/>
  <c r="J271" i="2" s="1"/>
  <c r="P270" i="2"/>
  <c r="M270" i="2"/>
  <c r="Q270" i="2" s="1"/>
  <c r="J270" i="2"/>
  <c r="P269" i="2"/>
  <c r="Q269" i="2" s="1"/>
  <c r="M269" i="2"/>
  <c r="J269" i="2"/>
  <c r="P268" i="2"/>
  <c r="M268" i="2"/>
  <c r="J268" i="2"/>
  <c r="Q268" i="2" s="1"/>
  <c r="P267" i="2"/>
  <c r="M267" i="2"/>
  <c r="Q267" i="2" s="1"/>
  <c r="J267" i="2"/>
  <c r="P266" i="2"/>
  <c r="Q266" i="2" s="1"/>
  <c r="M266" i="2"/>
  <c r="J266" i="2"/>
  <c r="P265" i="2"/>
  <c r="M265" i="2"/>
  <c r="J265" i="2"/>
  <c r="Q265" i="2" s="1"/>
  <c r="O264" i="2"/>
  <c r="N264" i="2"/>
  <c r="P264" i="2" s="1"/>
  <c r="L264" i="2"/>
  <c r="K264" i="2"/>
  <c r="M264" i="2" s="1"/>
  <c r="I264" i="2"/>
  <c r="H264" i="2"/>
  <c r="F264" i="2"/>
  <c r="E264" i="2"/>
  <c r="O263" i="2"/>
  <c r="L263" i="2"/>
  <c r="I263" i="2"/>
  <c r="G263" i="2"/>
  <c r="F263" i="2"/>
  <c r="Q261" i="2"/>
  <c r="P261" i="2"/>
  <c r="J261" i="2"/>
  <c r="P260" i="2"/>
  <c r="M260" i="2"/>
  <c r="J260" i="2"/>
  <c r="Q260" i="2" s="1"/>
  <c r="P259" i="2"/>
  <c r="M259" i="2"/>
  <c r="Q259" i="2" s="1"/>
  <c r="J259" i="2"/>
  <c r="P258" i="2"/>
  <c r="Q258" i="2" s="1"/>
  <c r="M258" i="2"/>
  <c r="J258" i="2"/>
  <c r="P257" i="2"/>
  <c r="M257" i="2"/>
  <c r="J257" i="2"/>
  <c r="Q257" i="2" s="1"/>
  <c r="P256" i="2"/>
  <c r="M256" i="2"/>
  <c r="Q256" i="2" s="1"/>
  <c r="J256" i="2"/>
  <c r="P255" i="2"/>
  <c r="Q255" i="2" s="1"/>
  <c r="M255" i="2"/>
  <c r="J255" i="2"/>
  <c r="P254" i="2"/>
  <c r="M254" i="2"/>
  <c r="J254" i="2"/>
  <c r="Q254" i="2" s="1"/>
  <c r="P253" i="2"/>
  <c r="M253" i="2"/>
  <c r="Q253" i="2" s="1"/>
  <c r="J253" i="2"/>
  <c r="P252" i="2"/>
  <c r="Q252" i="2" s="1"/>
  <c r="M252" i="2"/>
  <c r="J252" i="2"/>
  <c r="P251" i="2"/>
  <c r="M251" i="2"/>
  <c r="J251" i="2"/>
  <c r="Q251" i="2" s="1"/>
  <c r="P250" i="2"/>
  <c r="M250" i="2"/>
  <c r="Q250" i="2" s="1"/>
  <c r="J250" i="2"/>
  <c r="P249" i="2"/>
  <c r="Q249" i="2" s="1"/>
  <c r="M249" i="2"/>
  <c r="J249" i="2"/>
  <c r="P248" i="2"/>
  <c r="M248" i="2"/>
  <c r="J248" i="2"/>
  <c r="Q248" i="2" s="1"/>
  <c r="P247" i="2"/>
  <c r="M247" i="2"/>
  <c r="Q247" i="2" s="1"/>
  <c r="J247" i="2"/>
  <c r="P246" i="2"/>
  <c r="Q246" i="2" s="1"/>
  <c r="M246" i="2"/>
  <c r="J246" i="2"/>
  <c r="Q245" i="2"/>
  <c r="P245" i="2"/>
  <c r="M245" i="2"/>
  <c r="P244" i="2"/>
  <c r="M244" i="2"/>
  <c r="J244" i="2"/>
  <c r="Q244" i="2" s="1"/>
  <c r="O243" i="2"/>
  <c r="N243" i="2"/>
  <c r="P243" i="2" s="1"/>
  <c r="L243" i="2"/>
  <c r="K243" i="2"/>
  <c r="M243" i="2" s="1"/>
  <c r="I243" i="2"/>
  <c r="H243" i="2"/>
  <c r="G243" i="2"/>
  <c r="F243" i="2"/>
  <c r="E243" i="2"/>
  <c r="J243" i="2" s="1"/>
  <c r="P242" i="2"/>
  <c r="Q242" i="2" s="1"/>
  <c r="O242" i="2"/>
  <c r="N242" i="2"/>
  <c r="M242" i="2"/>
  <c r="L242" i="2"/>
  <c r="K242" i="2"/>
  <c r="I242" i="2"/>
  <c r="H242" i="2"/>
  <c r="G242" i="2"/>
  <c r="J242" i="2" s="1"/>
  <c r="F242" i="2"/>
  <c r="E242" i="2"/>
  <c r="P240" i="2"/>
  <c r="M240" i="2"/>
  <c r="J240" i="2"/>
  <c r="Q240" i="2" s="1"/>
  <c r="P239" i="2"/>
  <c r="M239" i="2"/>
  <c r="Q239" i="2" s="1"/>
  <c r="J239" i="2"/>
  <c r="P238" i="2"/>
  <c r="Q238" i="2" s="1"/>
  <c r="M238" i="2"/>
  <c r="J238" i="2"/>
  <c r="P237" i="2"/>
  <c r="M237" i="2"/>
  <c r="J237" i="2"/>
  <c r="Q237" i="2" s="1"/>
  <c r="P236" i="2"/>
  <c r="M236" i="2"/>
  <c r="Q236" i="2" s="1"/>
  <c r="J236" i="2"/>
  <c r="P235" i="2"/>
  <c r="Q235" i="2" s="1"/>
  <c r="M235" i="2"/>
  <c r="J235" i="2"/>
  <c r="P234" i="2"/>
  <c r="M234" i="2"/>
  <c r="J234" i="2"/>
  <c r="Q234" i="2" s="1"/>
  <c r="P233" i="2"/>
  <c r="M233" i="2"/>
  <c r="Q233" i="2" s="1"/>
  <c r="J233" i="2"/>
  <c r="P232" i="2"/>
  <c r="Q232" i="2" s="1"/>
  <c r="M232" i="2"/>
  <c r="J232" i="2"/>
  <c r="P231" i="2"/>
  <c r="M231" i="2"/>
  <c r="J231" i="2"/>
  <c r="Q231" i="2" s="1"/>
  <c r="P230" i="2"/>
  <c r="M230" i="2"/>
  <c r="Q230" i="2" s="1"/>
  <c r="J230" i="2"/>
  <c r="P229" i="2"/>
  <c r="Q229" i="2" s="1"/>
  <c r="M229" i="2"/>
  <c r="J229" i="2"/>
  <c r="P228" i="2"/>
  <c r="M228" i="2"/>
  <c r="J228" i="2"/>
  <c r="Q228" i="2" s="1"/>
  <c r="P227" i="2"/>
  <c r="M227" i="2"/>
  <c r="Q227" i="2" s="1"/>
  <c r="J227" i="2"/>
  <c r="P226" i="2"/>
  <c r="Q226" i="2" s="1"/>
  <c r="M226" i="2"/>
  <c r="J226" i="2"/>
  <c r="P225" i="2"/>
  <c r="M225" i="2"/>
  <c r="J225" i="2"/>
  <c r="Q225" i="2" s="1"/>
  <c r="P224" i="2"/>
  <c r="M224" i="2"/>
  <c r="Q224" i="2" s="1"/>
  <c r="J224" i="2"/>
  <c r="P223" i="2"/>
  <c r="Q223" i="2" s="1"/>
  <c r="M223" i="2"/>
  <c r="J223" i="2"/>
  <c r="P222" i="2"/>
  <c r="M222" i="2"/>
  <c r="J222" i="2"/>
  <c r="Q222" i="2" s="1"/>
  <c r="P221" i="2"/>
  <c r="M221" i="2"/>
  <c r="Q221" i="2" s="1"/>
  <c r="J221" i="2"/>
  <c r="P220" i="2"/>
  <c r="O220" i="2"/>
  <c r="N220" i="2"/>
  <c r="M220" i="2"/>
  <c r="L220" i="2"/>
  <c r="K220" i="2"/>
  <c r="I220" i="2"/>
  <c r="H220" i="2"/>
  <c r="G220" i="2"/>
  <c r="F220" i="2"/>
  <c r="J220" i="2" s="1"/>
  <c r="E220" i="2"/>
  <c r="O219" i="2"/>
  <c r="N219" i="2"/>
  <c r="P219" i="2" s="1"/>
  <c r="L219" i="2"/>
  <c r="K219" i="2"/>
  <c r="M219" i="2" s="1"/>
  <c r="I219" i="2"/>
  <c r="H219" i="2"/>
  <c r="G219" i="2"/>
  <c r="F219" i="2"/>
  <c r="E219" i="2"/>
  <c r="J219" i="2" s="1"/>
  <c r="P217" i="2"/>
  <c r="M217" i="2"/>
  <c r="Q217" i="2" s="1"/>
  <c r="J217" i="2"/>
  <c r="P216" i="2"/>
  <c r="Q216" i="2" s="1"/>
  <c r="M216" i="2"/>
  <c r="J216" i="2"/>
  <c r="P215" i="2"/>
  <c r="Q215" i="2" s="1"/>
  <c r="M215" i="2"/>
  <c r="J215" i="2"/>
  <c r="P214" i="2"/>
  <c r="M214" i="2"/>
  <c r="Q214" i="2" s="1"/>
  <c r="J214" i="2"/>
  <c r="P213" i="2"/>
  <c r="Q213" i="2" s="1"/>
  <c r="M213" i="2"/>
  <c r="J213" i="2"/>
  <c r="P212" i="2"/>
  <c r="Q212" i="2" s="1"/>
  <c r="M212" i="2"/>
  <c r="J212" i="2"/>
  <c r="P211" i="2"/>
  <c r="M211" i="2"/>
  <c r="J211" i="2"/>
  <c r="Q211" i="2" s="1"/>
  <c r="P210" i="2"/>
  <c r="Q210" i="2" s="1"/>
  <c r="M210" i="2"/>
  <c r="J210" i="2"/>
  <c r="P209" i="2"/>
  <c r="Q209" i="2" s="1"/>
  <c r="M209" i="2"/>
  <c r="J209" i="2"/>
  <c r="P208" i="2"/>
  <c r="M208" i="2"/>
  <c r="J208" i="2"/>
  <c r="Q208" i="2" s="1"/>
  <c r="O207" i="2"/>
  <c r="P207" i="2" s="1"/>
  <c r="N207" i="2"/>
  <c r="L207" i="2"/>
  <c r="M207" i="2" s="1"/>
  <c r="K207" i="2"/>
  <c r="I207" i="2"/>
  <c r="H207" i="2"/>
  <c r="G207" i="2"/>
  <c r="F207" i="2"/>
  <c r="J207" i="2" s="1"/>
  <c r="E207" i="2"/>
  <c r="P206" i="2"/>
  <c r="O206" i="2"/>
  <c r="N206" i="2"/>
  <c r="M206" i="2"/>
  <c r="L206" i="2"/>
  <c r="K206" i="2"/>
  <c r="I206" i="2"/>
  <c r="H206" i="2"/>
  <c r="G206" i="2"/>
  <c r="J206" i="2" s="1"/>
  <c r="F206" i="2"/>
  <c r="E206" i="2"/>
  <c r="P205" i="2"/>
  <c r="M205" i="2"/>
  <c r="J205" i="2"/>
  <c r="Q205" i="2" s="1"/>
  <c r="P204" i="2"/>
  <c r="Q204" i="2" s="1"/>
  <c r="M204" i="2"/>
  <c r="J204" i="2"/>
  <c r="P203" i="2"/>
  <c r="Q203" i="2" s="1"/>
  <c r="M203" i="2"/>
  <c r="J203" i="2"/>
  <c r="P202" i="2"/>
  <c r="M202" i="2"/>
  <c r="J202" i="2"/>
  <c r="Q202" i="2" s="1"/>
  <c r="P201" i="2"/>
  <c r="Q201" i="2" s="1"/>
  <c r="M201" i="2"/>
  <c r="J201" i="2"/>
  <c r="P200" i="2"/>
  <c r="Q200" i="2" s="1"/>
  <c r="M200" i="2"/>
  <c r="J200" i="2"/>
  <c r="P199" i="2"/>
  <c r="M199" i="2"/>
  <c r="J199" i="2"/>
  <c r="Q199" i="2" s="1"/>
  <c r="P198" i="2"/>
  <c r="Q198" i="2" s="1"/>
  <c r="M198" i="2"/>
  <c r="J198" i="2"/>
  <c r="P197" i="2"/>
  <c r="Q197" i="2" s="1"/>
  <c r="M197" i="2"/>
  <c r="J197" i="2"/>
  <c r="P196" i="2"/>
  <c r="M196" i="2"/>
  <c r="J196" i="2"/>
  <c r="Q196" i="2" s="1"/>
  <c r="P195" i="2"/>
  <c r="Q195" i="2" s="1"/>
  <c r="M195" i="2"/>
  <c r="J195" i="2"/>
  <c r="P194" i="2"/>
  <c r="Q194" i="2" s="1"/>
  <c r="M194" i="2"/>
  <c r="J194" i="2"/>
  <c r="P193" i="2"/>
  <c r="M193" i="2"/>
  <c r="J193" i="2"/>
  <c r="Q193" i="2" s="1"/>
  <c r="P192" i="2"/>
  <c r="Q192" i="2" s="1"/>
  <c r="M192" i="2"/>
  <c r="J192" i="2"/>
  <c r="P191" i="2"/>
  <c r="Q191" i="2" s="1"/>
  <c r="M191" i="2"/>
  <c r="J191" i="2"/>
  <c r="P190" i="2"/>
  <c r="M190" i="2"/>
  <c r="J190" i="2"/>
  <c r="Q190" i="2" s="1"/>
  <c r="O189" i="2"/>
  <c r="P189" i="2" s="1"/>
  <c r="Q189" i="2" s="1"/>
  <c r="N189" i="2"/>
  <c r="L189" i="2"/>
  <c r="M189" i="2" s="1"/>
  <c r="K189" i="2"/>
  <c r="I189" i="2"/>
  <c r="H189" i="2"/>
  <c r="G189" i="2"/>
  <c r="F189" i="2"/>
  <c r="J189" i="2" s="1"/>
  <c r="E189" i="2"/>
  <c r="P188" i="2"/>
  <c r="Q188" i="2" s="1"/>
  <c r="O188" i="2"/>
  <c r="N188" i="2"/>
  <c r="M188" i="2"/>
  <c r="L188" i="2"/>
  <c r="K188" i="2"/>
  <c r="I188" i="2"/>
  <c r="H188" i="2"/>
  <c r="G188" i="2"/>
  <c r="J188" i="2" s="1"/>
  <c r="F188" i="2"/>
  <c r="E188" i="2"/>
  <c r="P187" i="2"/>
  <c r="M187" i="2"/>
  <c r="J187" i="2"/>
  <c r="Q187" i="2" s="1"/>
  <c r="P186" i="2"/>
  <c r="Q186" i="2" s="1"/>
  <c r="M186" i="2"/>
  <c r="J186" i="2"/>
  <c r="P185" i="2"/>
  <c r="Q185" i="2" s="1"/>
  <c r="M185" i="2"/>
  <c r="J185" i="2"/>
  <c r="P184" i="2"/>
  <c r="M184" i="2"/>
  <c r="J184" i="2"/>
  <c r="Q184" i="2" s="1"/>
  <c r="P183" i="2"/>
  <c r="Q183" i="2" s="1"/>
  <c r="M183" i="2"/>
  <c r="J183" i="2"/>
  <c r="P182" i="2"/>
  <c r="Q182" i="2" s="1"/>
  <c r="M182" i="2"/>
  <c r="J182" i="2"/>
  <c r="O181" i="2"/>
  <c r="N181" i="2"/>
  <c r="P181" i="2" s="1"/>
  <c r="Q181" i="2" s="1"/>
  <c r="L181" i="2"/>
  <c r="K181" i="2"/>
  <c r="M181" i="2" s="1"/>
  <c r="I181" i="2"/>
  <c r="H181" i="2"/>
  <c r="G181" i="2"/>
  <c r="F181" i="2"/>
  <c r="E181" i="2"/>
  <c r="J181" i="2" s="1"/>
  <c r="O180" i="2"/>
  <c r="P180" i="2" s="1"/>
  <c r="N180" i="2"/>
  <c r="L180" i="2"/>
  <c r="M180" i="2" s="1"/>
  <c r="K180" i="2"/>
  <c r="I180" i="2"/>
  <c r="H180" i="2"/>
  <c r="G180" i="2"/>
  <c r="F180" i="2"/>
  <c r="J180" i="2" s="1"/>
  <c r="E180" i="2"/>
  <c r="P178" i="2"/>
  <c r="Q178" i="2" s="1"/>
  <c r="M178" i="2"/>
  <c r="J178" i="2"/>
  <c r="P177" i="2"/>
  <c r="M177" i="2"/>
  <c r="J177" i="2"/>
  <c r="Q177" i="2" s="1"/>
  <c r="P176" i="2"/>
  <c r="Q176" i="2" s="1"/>
  <c r="M176" i="2"/>
  <c r="J176" i="2"/>
  <c r="P175" i="2"/>
  <c r="Q175" i="2" s="1"/>
  <c r="M175" i="2"/>
  <c r="J175" i="2"/>
  <c r="P174" i="2"/>
  <c r="M174" i="2"/>
  <c r="J174" i="2"/>
  <c r="Q174" i="2" s="1"/>
  <c r="P173" i="2"/>
  <c r="Q173" i="2" s="1"/>
  <c r="M173" i="2"/>
  <c r="J173" i="2"/>
  <c r="P172" i="2"/>
  <c r="Q172" i="2" s="1"/>
  <c r="M172" i="2"/>
  <c r="J172" i="2"/>
  <c r="P171" i="2"/>
  <c r="M171" i="2"/>
  <c r="J171" i="2"/>
  <c r="Q171" i="2" s="1"/>
  <c r="P170" i="2"/>
  <c r="Q170" i="2" s="1"/>
  <c r="M170" i="2"/>
  <c r="J170" i="2"/>
  <c r="P169" i="2"/>
  <c r="Q169" i="2" s="1"/>
  <c r="M169" i="2"/>
  <c r="J169" i="2"/>
  <c r="P166" i="2"/>
  <c r="M166" i="2"/>
  <c r="J166" i="2"/>
  <c r="Q166" i="2" s="1"/>
  <c r="P165" i="2"/>
  <c r="Q165" i="2" s="1"/>
  <c r="M165" i="2"/>
  <c r="J165" i="2"/>
  <c r="P164" i="2"/>
  <c r="Q164" i="2" s="1"/>
  <c r="M164" i="2"/>
  <c r="J164" i="2"/>
  <c r="P163" i="2"/>
  <c r="M163" i="2"/>
  <c r="J163" i="2"/>
  <c r="Q163" i="2" s="1"/>
  <c r="P162" i="2"/>
  <c r="Q162" i="2" s="1"/>
  <c r="M162" i="2"/>
  <c r="J162" i="2"/>
  <c r="P161" i="2"/>
  <c r="Q161" i="2" s="1"/>
  <c r="M161" i="2"/>
  <c r="J161" i="2"/>
  <c r="P160" i="2"/>
  <c r="M160" i="2"/>
  <c r="J160" i="2"/>
  <c r="Q160" i="2" s="1"/>
  <c r="P159" i="2"/>
  <c r="Q159" i="2" s="1"/>
  <c r="M159" i="2"/>
  <c r="J159" i="2"/>
  <c r="P158" i="2"/>
  <c r="O158" i="2"/>
  <c r="N158" i="2"/>
  <c r="M158" i="2"/>
  <c r="L158" i="2"/>
  <c r="K158" i="2"/>
  <c r="I158" i="2"/>
  <c r="H158" i="2"/>
  <c r="G158" i="2"/>
  <c r="J158" i="2" s="1"/>
  <c r="F158" i="2"/>
  <c r="E158" i="2"/>
  <c r="O157" i="2"/>
  <c r="N157" i="2"/>
  <c r="P157" i="2" s="1"/>
  <c r="L157" i="2"/>
  <c r="K157" i="2"/>
  <c r="M157" i="2" s="1"/>
  <c r="I157" i="2"/>
  <c r="H157" i="2"/>
  <c r="G157" i="2"/>
  <c r="F157" i="2"/>
  <c r="E157" i="2"/>
  <c r="J157" i="2" s="1"/>
  <c r="P155" i="2"/>
  <c r="Q155" i="2" s="1"/>
  <c r="M155" i="2"/>
  <c r="J155" i="2"/>
  <c r="P154" i="2"/>
  <c r="Q154" i="2" s="1"/>
  <c r="M154" i="2"/>
  <c r="J154" i="2"/>
  <c r="P153" i="2"/>
  <c r="M153" i="2"/>
  <c r="J153" i="2"/>
  <c r="Q153" i="2" s="1"/>
  <c r="P152" i="2"/>
  <c r="Q152" i="2" s="1"/>
  <c r="M152" i="2"/>
  <c r="J152" i="2"/>
  <c r="P151" i="2"/>
  <c r="Q151" i="2" s="1"/>
  <c r="M151" i="2"/>
  <c r="J151" i="2"/>
  <c r="P150" i="2"/>
  <c r="M150" i="2"/>
  <c r="J150" i="2"/>
  <c r="Q150" i="2" s="1"/>
  <c r="P149" i="2"/>
  <c r="Q149" i="2" s="1"/>
  <c r="M149" i="2"/>
  <c r="J149" i="2"/>
  <c r="P148" i="2"/>
  <c r="Q148" i="2" s="1"/>
  <c r="M148" i="2"/>
  <c r="J148" i="2"/>
  <c r="O147" i="2"/>
  <c r="N147" i="2"/>
  <c r="P147" i="2" s="1"/>
  <c r="Q147" i="2" s="1"/>
  <c r="L147" i="2"/>
  <c r="K147" i="2"/>
  <c r="M147" i="2" s="1"/>
  <c r="I147" i="2"/>
  <c r="H147" i="2"/>
  <c r="G147" i="2"/>
  <c r="F147" i="2"/>
  <c r="E147" i="2"/>
  <c r="J147" i="2" s="1"/>
  <c r="O146" i="2"/>
  <c r="P146" i="2" s="1"/>
  <c r="N146" i="2"/>
  <c r="L146" i="2"/>
  <c r="M146" i="2" s="1"/>
  <c r="K146" i="2"/>
  <c r="I146" i="2"/>
  <c r="H146" i="2"/>
  <c r="G146" i="2"/>
  <c r="F146" i="2"/>
  <c r="J146" i="2" s="1"/>
  <c r="E146" i="2"/>
  <c r="P144" i="2"/>
  <c r="Q144" i="2" s="1"/>
  <c r="M144" i="2"/>
  <c r="J144" i="2"/>
  <c r="P143" i="2"/>
  <c r="M143" i="2"/>
  <c r="J143" i="2"/>
  <c r="Q143" i="2" s="1"/>
  <c r="P142" i="2"/>
  <c r="Q142" i="2" s="1"/>
  <c r="M142" i="2"/>
  <c r="J142" i="2"/>
  <c r="P141" i="2"/>
  <c r="Q141" i="2" s="1"/>
  <c r="M141" i="2"/>
  <c r="J141" i="2"/>
  <c r="P140" i="2"/>
  <c r="M140" i="2"/>
  <c r="J140" i="2"/>
  <c r="P139" i="2"/>
  <c r="Q139" i="2" s="1"/>
  <c r="M139" i="2"/>
  <c r="J139" i="2"/>
  <c r="P138" i="2"/>
  <c r="M138" i="2"/>
  <c r="J138" i="2"/>
  <c r="Q138" i="2" s="1"/>
  <c r="P137" i="2"/>
  <c r="M137" i="2"/>
  <c r="Q137" i="2" s="1"/>
  <c r="J137" i="2"/>
  <c r="P136" i="2"/>
  <c r="Q136" i="2" s="1"/>
  <c r="M136" i="2"/>
  <c r="J136" i="2"/>
  <c r="P135" i="2"/>
  <c r="M135" i="2"/>
  <c r="J135" i="2"/>
  <c r="Q135" i="2" s="1"/>
  <c r="O134" i="2"/>
  <c r="N134" i="2"/>
  <c r="L134" i="2"/>
  <c r="K134" i="2"/>
  <c r="I134" i="2"/>
  <c r="H134" i="2"/>
  <c r="G134" i="2"/>
  <c r="F134" i="2"/>
  <c r="E134" i="2"/>
  <c r="P133" i="2"/>
  <c r="O133" i="2"/>
  <c r="N133" i="2"/>
  <c r="M133" i="2"/>
  <c r="L133" i="2"/>
  <c r="K133" i="2"/>
  <c r="I133" i="2"/>
  <c r="H133" i="2"/>
  <c r="G133" i="2"/>
  <c r="G4" i="2" s="1"/>
  <c r="F133" i="2"/>
  <c r="E133" i="2"/>
  <c r="P131" i="2"/>
  <c r="M131" i="2"/>
  <c r="J131" i="2"/>
  <c r="Q131" i="2" s="1"/>
  <c r="P130" i="2"/>
  <c r="M130" i="2"/>
  <c r="Q130" i="2" s="1"/>
  <c r="J130" i="2"/>
  <c r="P129" i="2"/>
  <c r="Q129" i="2" s="1"/>
  <c r="M129" i="2"/>
  <c r="J129" i="2"/>
  <c r="P128" i="2"/>
  <c r="M128" i="2"/>
  <c r="J128" i="2"/>
  <c r="Q128" i="2" s="1"/>
  <c r="P127" i="2"/>
  <c r="M127" i="2"/>
  <c r="Q127" i="2" s="1"/>
  <c r="J127" i="2"/>
  <c r="P126" i="2"/>
  <c r="Q126" i="2" s="1"/>
  <c r="M126" i="2"/>
  <c r="J126" i="2"/>
  <c r="P125" i="2"/>
  <c r="M125" i="2"/>
  <c r="J125" i="2"/>
  <c r="Q125" i="2" s="1"/>
  <c r="P124" i="2"/>
  <c r="M124" i="2"/>
  <c r="Q124" i="2" s="1"/>
  <c r="J124" i="2"/>
  <c r="P123" i="2"/>
  <c r="Q123" i="2" s="1"/>
  <c r="M123" i="2"/>
  <c r="J123" i="2"/>
  <c r="P122" i="2"/>
  <c r="M122" i="2"/>
  <c r="J122" i="2"/>
  <c r="Q122" i="2" s="1"/>
  <c r="P121" i="2"/>
  <c r="M121" i="2"/>
  <c r="Q121" i="2" s="1"/>
  <c r="J121" i="2"/>
  <c r="P120" i="2"/>
  <c r="Q120" i="2" s="1"/>
  <c r="M120" i="2"/>
  <c r="J120" i="2"/>
  <c r="P119" i="2"/>
  <c r="M119" i="2"/>
  <c r="J119" i="2"/>
  <c r="Q119" i="2" s="1"/>
  <c r="P118" i="2"/>
  <c r="M118" i="2"/>
  <c r="Q118" i="2" s="1"/>
  <c r="J118" i="2"/>
  <c r="P117" i="2"/>
  <c r="O117" i="2"/>
  <c r="N117" i="2"/>
  <c r="M117" i="2"/>
  <c r="L117" i="2"/>
  <c r="K117" i="2"/>
  <c r="I117" i="2"/>
  <c r="H117" i="2"/>
  <c r="G117" i="2"/>
  <c r="J117" i="2" s="1"/>
  <c r="F117" i="2"/>
  <c r="E117" i="2"/>
  <c r="O116" i="2"/>
  <c r="N116" i="2"/>
  <c r="P116" i="2" s="1"/>
  <c r="Q116" i="2" s="1"/>
  <c r="L116" i="2"/>
  <c r="K116" i="2"/>
  <c r="M116" i="2" s="1"/>
  <c r="I116" i="2"/>
  <c r="H116" i="2"/>
  <c r="G116" i="2"/>
  <c r="F116" i="2"/>
  <c r="E116" i="2"/>
  <c r="J116" i="2" s="1"/>
  <c r="P114" i="2"/>
  <c r="M114" i="2"/>
  <c r="Q114" i="2" s="1"/>
  <c r="J114" i="2"/>
  <c r="P113" i="2"/>
  <c r="Q113" i="2" s="1"/>
  <c r="M113" i="2"/>
  <c r="J113" i="2"/>
  <c r="P112" i="2"/>
  <c r="M112" i="2"/>
  <c r="J112" i="2"/>
  <c r="Q112" i="2" s="1"/>
  <c r="P111" i="2"/>
  <c r="M111" i="2"/>
  <c r="Q111" i="2" s="1"/>
  <c r="J111" i="2"/>
  <c r="P110" i="2"/>
  <c r="O110" i="2"/>
  <c r="N110" i="2"/>
  <c r="M110" i="2"/>
  <c r="L110" i="2"/>
  <c r="K110" i="2"/>
  <c r="I110" i="2"/>
  <c r="H110" i="2"/>
  <c r="G110" i="2"/>
  <c r="J110" i="2" s="1"/>
  <c r="F110" i="2"/>
  <c r="E110" i="2"/>
  <c r="O109" i="2"/>
  <c r="N109" i="2"/>
  <c r="P109" i="2" s="1"/>
  <c r="Q109" i="2" s="1"/>
  <c r="L109" i="2"/>
  <c r="K109" i="2"/>
  <c r="M109" i="2" s="1"/>
  <c r="I109" i="2"/>
  <c r="H109" i="2"/>
  <c r="G109" i="2"/>
  <c r="F109" i="2"/>
  <c r="E109" i="2"/>
  <c r="J109" i="2" s="1"/>
  <c r="P107" i="2"/>
  <c r="M107" i="2"/>
  <c r="Q107" i="2" s="1"/>
  <c r="J107" i="2"/>
  <c r="P106" i="2"/>
  <c r="Q106" i="2" s="1"/>
  <c r="M106" i="2"/>
  <c r="J106" i="2"/>
  <c r="P105" i="2"/>
  <c r="M105" i="2"/>
  <c r="J105" i="2"/>
  <c r="Q105" i="2" s="1"/>
  <c r="P104" i="2"/>
  <c r="M104" i="2"/>
  <c r="Q104" i="2" s="1"/>
  <c r="J104" i="2"/>
  <c r="P103" i="2"/>
  <c r="Q103" i="2" s="1"/>
  <c r="M103" i="2"/>
  <c r="J103" i="2"/>
  <c r="P102" i="2"/>
  <c r="M102" i="2"/>
  <c r="J102" i="2"/>
  <c r="Q102" i="2" s="1"/>
  <c r="P101" i="2"/>
  <c r="M101" i="2"/>
  <c r="Q101" i="2" s="1"/>
  <c r="J101" i="2"/>
  <c r="P100" i="2"/>
  <c r="Q100" i="2" s="1"/>
  <c r="M100" i="2"/>
  <c r="J100" i="2"/>
  <c r="P99" i="2"/>
  <c r="M99" i="2"/>
  <c r="J99" i="2"/>
  <c r="Q99" i="2" s="1"/>
  <c r="P98" i="2"/>
  <c r="M98" i="2"/>
  <c r="Q98" i="2" s="1"/>
  <c r="J98" i="2"/>
  <c r="P97" i="2"/>
  <c r="O97" i="2"/>
  <c r="N97" i="2"/>
  <c r="M97" i="2"/>
  <c r="L97" i="2"/>
  <c r="K97" i="2"/>
  <c r="I97" i="2"/>
  <c r="H97" i="2"/>
  <c r="G97" i="2"/>
  <c r="J97" i="2" s="1"/>
  <c r="F97" i="2"/>
  <c r="E97" i="2"/>
  <c r="O96" i="2"/>
  <c r="N96" i="2"/>
  <c r="P96" i="2" s="1"/>
  <c r="Q96" i="2" s="1"/>
  <c r="L96" i="2"/>
  <c r="K96" i="2"/>
  <c r="M96" i="2" s="1"/>
  <c r="I96" i="2"/>
  <c r="H96" i="2"/>
  <c r="G96" i="2"/>
  <c r="F96" i="2"/>
  <c r="E96" i="2"/>
  <c r="J96" i="2" s="1"/>
  <c r="P94" i="2"/>
  <c r="M94" i="2"/>
  <c r="Q94" i="2" s="1"/>
  <c r="J94" i="2"/>
  <c r="P93" i="2"/>
  <c r="Q93" i="2" s="1"/>
  <c r="M93" i="2"/>
  <c r="J93" i="2"/>
  <c r="P92" i="2"/>
  <c r="M92" i="2"/>
  <c r="J92" i="2"/>
  <c r="Q92" i="2" s="1"/>
  <c r="P91" i="2"/>
  <c r="M91" i="2"/>
  <c r="Q91" i="2" s="1"/>
  <c r="J91" i="2"/>
  <c r="R90" i="2"/>
  <c r="Q90" i="2"/>
  <c r="N90" i="2"/>
  <c r="K90" i="2"/>
  <c r="R89" i="2"/>
  <c r="K89" i="2"/>
  <c r="P88" i="2"/>
  <c r="M88" i="2"/>
  <c r="Q88" i="2" s="1"/>
  <c r="J88" i="2"/>
  <c r="P87" i="2"/>
  <c r="Q87" i="2" s="1"/>
  <c r="M87" i="2"/>
  <c r="J87" i="2"/>
  <c r="O86" i="2"/>
  <c r="N86" i="2"/>
  <c r="L86" i="2"/>
  <c r="K86" i="2"/>
  <c r="M86" i="2" s="1"/>
  <c r="I86" i="2"/>
  <c r="H86" i="2"/>
  <c r="G86" i="2"/>
  <c r="F86" i="2"/>
  <c r="E86" i="2"/>
  <c r="J86" i="2" s="1"/>
  <c r="O85" i="2"/>
  <c r="L85" i="2"/>
  <c r="I85" i="2"/>
  <c r="H85" i="2"/>
  <c r="G85" i="2"/>
  <c r="F85" i="2"/>
  <c r="E85" i="2"/>
  <c r="P83" i="2"/>
  <c r="Q83" i="2" s="1"/>
  <c r="M83" i="2"/>
  <c r="J83" i="2"/>
  <c r="P82" i="2"/>
  <c r="M82" i="2"/>
  <c r="J82" i="2"/>
  <c r="Q82" i="2" s="1"/>
  <c r="P81" i="2"/>
  <c r="M81" i="2"/>
  <c r="Q81" i="2" s="1"/>
  <c r="J81" i="2"/>
  <c r="P80" i="2"/>
  <c r="Q80" i="2" s="1"/>
  <c r="M80" i="2"/>
  <c r="J80" i="2"/>
  <c r="P79" i="2"/>
  <c r="M79" i="2"/>
  <c r="J79" i="2"/>
  <c r="Q79" i="2" s="1"/>
  <c r="P78" i="2"/>
  <c r="M78" i="2"/>
  <c r="Q78" i="2" s="1"/>
  <c r="J78" i="2"/>
  <c r="P77" i="2"/>
  <c r="Q77" i="2" s="1"/>
  <c r="M77" i="2"/>
  <c r="J77" i="2"/>
  <c r="P76" i="2"/>
  <c r="M76" i="2"/>
  <c r="J76" i="2"/>
  <c r="Q76" i="2" s="1"/>
  <c r="P75" i="2"/>
  <c r="M75" i="2"/>
  <c r="Q75" i="2" s="1"/>
  <c r="J75" i="2"/>
  <c r="P74" i="2"/>
  <c r="Q74" i="2" s="1"/>
  <c r="M74" i="2"/>
  <c r="J74" i="2"/>
  <c r="P73" i="2"/>
  <c r="M73" i="2"/>
  <c r="J73" i="2"/>
  <c r="Q73" i="2" s="1"/>
  <c r="P72" i="2"/>
  <c r="M72" i="2"/>
  <c r="Q72" i="2" s="1"/>
  <c r="J72" i="2"/>
  <c r="P71" i="2"/>
  <c r="Q71" i="2" s="1"/>
  <c r="M71" i="2"/>
  <c r="J71" i="2"/>
  <c r="P70" i="2"/>
  <c r="M70" i="2"/>
  <c r="J70" i="2"/>
  <c r="Q70" i="2" s="1"/>
  <c r="P69" i="2"/>
  <c r="M69" i="2"/>
  <c r="Q69" i="2" s="1"/>
  <c r="J69" i="2"/>
  <c r="P68" i="2"/>
  <c r="Q68" i="2" s="1"/>
  <c r="M68" i="2"/>
  <c r="J68" i="2"/>
  <c r="P67" i="2"/>
  <c r="M67" i="2"/>
  <c r="J67" i="2"/>
  <c r="Q67" i="2" s="1"/>
  <c r="P66" i="2"/>
  <c r="M66" i="2"/>
  <c r="Q66" i="2" s="1"/>
  <c r="J66" i="2"/>
  <c r="P65" i="2"/>
  <c r="Q65" i="2" s="1"/>
  <c r="M65" i="2"/>
  <c r="J65" i="2"/>
  <c r="P64" i="2"/>
  <c r="M64" i="2"/>
  <c r="J64" i="2"/>
  <c r="Q64" i="2" s="1"/>
  <c r="P63" i="2"/>
  <c r="M63" i="2"/>
  <c r="Q63" i="2" s="1"/>
  <c r="J63" i="2"/>
  <c r="P62" i="2"/>
  <c r="Q62" i="2" s="1"/>
  <c r="M62" i="2"/>
  <c r="J62" i="2"/>
  <c r="P61" i="2"/>
  <c r="M61" i="2"/>
  <c r="J61" i="2"/>
  <c r="Q61" i="2" s="1"/>
  <c r="P60" i="2"/>
  <c r="M60" i="2"/>
  <c r="Q60" i="2" s="1"/>
  <c r="J60" i="2"/>
  <c r="P59" i="2"/>
  <c r="O59" i="2"/>
  <c r="N59" i="2"/>
  <c r="M59" i="2"/>
  <c r="L59" i="2"/>
  <c r="K59" i="2"/>
  <c r="I59" i="2"/>
  <c r="H59" i="2"/>
  <c r="G59" i="2"/>
  <c r="J59" i="2" s="1"/>
  <c r="F59" i="2"/>
  <c r="E59" i="2"/>
  <c r="O58" i="2"/>
  <c r="N58" i="2"/>
  <c r="P58" i="2" s="1"/>
  <c r="L58" i="2"/>
  <c r="K58" i="2"/>
  <c r="M58" i="2" s="1"/>
  <c r="I58" i="2"/>
  <c r="H58" i="2"/>
  <c r="G58" i="2"/>
  <c r="F58" i="2"/>
  <c r="E58" i="2"/>
  <c r="J58" i="2" s="1"/>
  <c r="P56" i="2"/>
  <c r="M56" i="2"/>
  <c r="Q56" i="2" s="1"/>
  <c r="J56" i="2"/>
  <c r="P55" i="2"/>
  <c r="Q55" i="2" s="1"/>
  <c r="M55" i="2"/>
  <c r="J55" i="2"/>
  <c r="P54" i="2"/>
  <c r="M54" i="2"/>
  <c r="J54" i="2"/>
  <c r="Q54" i="2" s="1"/>
  <c r="P53" i="2"/>
  <c r="M53" i="2"/>
  <c r="Q53" i="2" s="1"/>
  <c r="J53" i="2"/>
  <c r="P52" i="2"/>
  <c r="Q52" i="2" s="1"/>
  <c r="M52" i="2"/>
  <c r="J52" i="2"/>
  <c r="P51" i="2"/>
  <c r="M51" i="2"/>
  <c r="J51" i="2"/>
  <c r="Q51" i="2" s="1"/>
  <c r="P50" i="2"/>
  <c r="M50" i="2"/>
  <c r="J50" i="2"/>
  <c r="P49" i="2"/>
  <c r="Q49" i="2" s="1"/>
  <c r="M49" i="2"/>
  <c r="J49" i="2"/>
  <c r="P48" i="2"/>
  <c r="M48" i="2"/>
  <c r="J48" i="2"/>
  <c r="J44" i="2" s="1"/>
  <c r="P47" i="2"/>
  <c r="Q47" i="2" s="1"/>
  <c r="M47" i="2"/>
  <c r="M43" i="2" s="1"/>
  <c r="J47" i="2"/>
  <c r="P46" i="2"/>
  <c r="M46" i="2"/>
  <c r="J46" i="2"/>
  <c r="P45" i="2"/>
  <c r="M45" i="2"/>
  <c r="J45" i="2"/>
  <c r="J43" i="2" s="1"/>
  <c r="O44" i="2"/>
  <c r="O40" i="2" s="1"/>
  <c r="N44" i="2"/>
  <c r="M44" i="2"/>
  <c r="L44" i="2"/>
  <c r="L40" i="2" s="1"/>
  <c r="M40" i="2" s="1"/>
  <c r="K44" i="2"/>
  <c r="I44" i="2"/>
  <c r="I40" i="2" s="1"/>
  <c r="I5" i="2" s="1"/>
  <c r="H44" i="2"/>
  <c r="G44" i="2"/>
  <c r="F44" i="2"/>
  <c r="F40" i="2" s="1"/>
  <c r="J40" i="2" s="1"/>
  <c r="E44" i="2"/>
  <c r="P43" i="2"/>
  <c r="O43" i="2"/>
  <c r="N43" i="2"/>
  <c r="L43" i="2"/>
  <c r="K43" i="2"/>
  <c r="I43" i="2"/>
  <c r="H43" i="2"/>
  <c r="G43" i="2"/>
  <c r="G39" i="2" s="1"/>
  <c r="F43" i="2"/>
  <c r="E43" i="2"/>
  <c r="P42" i="2"/>
  <c r="M42" i="2"/>
  <c r="J42" i="2"/>
  <c r="Q42" i="2" s="1"/>
  <c r="P41" i="2"/>
  <c r="Q41" i="2" s="1"/>
  <c r="M41" i="2"/>
  <c r="J41" i="2"/>
  <c r="P40" i="2"/>
  <c r="Q40" i="2" s="1"/>
  <c r="N40" i="2"/>
  <c r="K40" i="2"/>
  <c r="H40" i="2"/>
  <c r="G40" i="2"/>
  <c r="E40" i="2"/>
  <c r="O39" i="2"/>
  <c r="N39" i="2"/>
  <c r="P39" i="2" s="1"/>
  <c r="L39" i="2"/>
  <c r="K39" i="2"/>
  <c r="M39" i="2" s="1"/>
  <c r="I39" i="2"/>
  <c r="H39" i="2"/>
  <c r="F39" i="2"/>
  <c r="E39" i="2"/>
  <c r="J39" i="2" s="1"/>
  <c r="P37" i="2"/>
  <c r="M37" i="2"/>
  <c r="J37" i="2"/>
  <c r="P36" i="2"/>
  <c r="Q36" i="2" s="1"/>
  <c r="M36" i="2"/>
  <c r="J36" i="2"/>
  <c r="P35" i="2"/>
  <c r="M35" i="2"/>
  <c r="J35" i="2"/>
  <c r="Q35" i="2" s="1"/>
  <c r="P34" i="2"/>
  <c r="Q34" i="2" s="1"/>
  <c r="M34" i="2"/>
  <c r="J34" i="2"/>
  <c r="P33" i="2"/>
  <c r="Q33" i="2" s="1"/>
  <c r="M33" i="2"/>
  <c r="J33" i="2"/>
  <c r="P32" i="2"/>
  <c r="M32" i="2"/>
  <c r="J32" i="2"/>
  <c r="Q32" i="2" s="1"/>
  <c r="P31" i="2"/>
  <c r="Q31" i="2" s="1"/>
  <c r="M31" i="2"/>
  <c r="J31" i="2"/>
  <c r="P30" i="2"/>
  <c r="Q30" i="2" s="1"/>
  <c r="M30" i="2"/>
  <c r="J30" i="2"/>
  <c r="P29" i="2"/>
  <c r="M29" i="2"/>
  <c r="J29" i="2"/>
  <c r="Q29" i="2" s="1"/>
  <c r="Q23" i="2" s="1"/>
  <c r="P28" i="2"/>
  <c r="M28" i="2"/>
  <c r="M22" i="2" s="1"/>
  <c r="J28" i="2"/>
  <c r="P27" i="2"/>
  <c r="Q27" i="2" s="1"/>
  <c r="M27" i="2"/>
  <c r="J27" i="2"/>
  <c r="J23" i="2" s="1"/>
  <c r="P26" i="2"/>
  <c r="M26" i="2"/>
  <c r="J26" i="2"/>
  <c r="P25" i="2"/>
  <c r="Q25" i="2" s="1"/>
  <c r="M25" i="2"/>
  <c r="M23" i="2" s="1"/>
  <c r="J25" i="2"/>
  <c r="P24" i="2"/>
  <c r="M24" i="2"/>
  <c r="J24" i="2"/>
  <c r="O23" i="2"/>
  <c r="N23" i="2"/>
  <c r="N7" i="2" s="1"/>
  <c r="L23" i="2"/>
  <c r="K23" i="2"/>
  <c r="K7" i="2" s="1"/>
  <c r="K5" i="2" s="1"/>
  <c r="I23" i="2"/>
  <c r="H23" i="2"/>
  <c r="H7" i="2" s="1"/>
  <c r="H5" i="2" s="1"/>
  <c r="G23" i="2"/>
  <c r="F23" i="2"/>
  <c r="E23" i="2"/>
  <c r="E7" i="2" s="1"/>
  <c r="O22" i="2"/>
  <c r="O6" i="2" s="1"/>
  <c r="O4" i="2" s="1"/>
  <c r="N22" i="2"/>
  <c r="L22" i="2"/>
  <c r="K22" i="2"/>
  <c r="I22" i="2"/>
  <c r="H22" i="2"/>
  <c r="G22" i="2"/>
  <c r="F22" i="2"/>
  <c r="E22" i="2"/>
  <c r="P21" i="2"/>
  <c r="Q21" i="2" s="1"/>
  <c r="M21" i="2"/>
  <c r="J21" i="2"/>
  <c r="P20" i="2"/>
  <c r="M20" i="2"/>
  <c r="J20" i="2"/>
  <c r="Q20" i="2" s="1"/>
  <c r="P19" i="2"/>
  <c r="M19" i="2"/>
  <c r="J19" i="2"/>
  <c r="P18" i="2"/>
  <c r="Q18" i="2" s="1"/>
  <c r="M18" i="2"/>
  <c r="J18" i="2"/>
  <c r="P17" i="2"/>
  <c r="M17" i="2"/>
  <c r="J17" i="2"/>
  <c r="Q17" i="2" s="1"/>
  <c r="P16" i="2"/>
  <c r="Q16" i="2" s="1"/>
  <c r="M16" i="2"/>
  <c r="J16" i="2"/>
  <c r="P15" i="2"/>
  <c r="Q15" i="2" s="1"/>
  <c r="M15" i="2"/>
  <c r="J15" i="2"/>
  <c r="P14" i="2"/>
  <c r="M14" i="2"/>
  <c r="J14" i="2"/>
  <c r="Q14" i="2" s="1"/>
  <c r="P13" i="2"/>
  <c r="Q13" i="2" s="1"/>
  <c r="M13" i="2"/>
  <c r="J13" i="2"/>
  <c r="P12" i="2"/>
  <c r="Q12" i="2" s="1"/>
  <c r="M12" i="2"/>
  <c r="J12" i="2"/>
  <c r="P11" i="2"/>
  <c r="M11" i="2"/>
  <c r="J11" i="2"/>
  <c r="Q11" i="2" s="1"/>
  <c r="P10" i="2"/>
  <c r="M10" i="2"/>
  <c r="J10" i="2"/>
  <c r="P9" i="2"/>
  <c r="O9" i="2"/>
  <c r="N9" i="2"/>
  <c r="M9" i="2"/>
  <c r="L9" i="2"/>
  <c r="K9" i="2"/>
  <c r="I9" i="2"/>
  <c r="H9" i="2"/>
  <c r="G9" i="2"/>
  <c r="G7" i="2" s="1"/>
  <c r="F9" i="2"/>
  <c r="E9" i="2"/>
  <c r="O8" i="2"/>
  <c r="N8" i="2"/>
  <c r="L8" i="2"/>
  <c r="K8" i="2"/>
  <c r="I8" i="2"/>
  <c r="H8" i="2"/>
  <c r="G8" i="2"/>
  <c r="F8" i="2"/>
  <c r="E8" i="2"/>
  <c r="J8" i="2" s="1"/>
  <c r="O7" i="2"/>
  <c r="L7" i="2"/>
  <c r="I7" i="2"/>
  <c r="F7" i="2"/>
  <c r="F5" i="2" s="1"/>
  <c r="L6" i="2"/>
  <c r="L4" i="2" s="1"/>
  <c r="I6" i="2"/>
  <c r="H6" i="2"/>
  <c r="G6" i="2"/>
  <c r="F6" i="2"/>
  <c r="E6" i="2"/>
  <c r="M5" i="2"/>
  <c r="L5" i="2"/>
  <c r="H4" i="2"/>
  <c r="F4" i="13"/>
  <c r="J133" i="9" l="1"/>
  <c r="Q133" i="9" s="1"/>
  <c r="M134" i="9"/>
  <c r="Q134" i="9" s="1"/>
  <c r="Q141" i="9"/>
  <c r="F4" i="9"/>
  <c r="I4" i="9"/>
  <c r="J134" i="9"/>
  <c r="P133" i="8"/>
  <c r="Q139" i="8"/>
  <c r="Q141" i="8"/>
  <c r="Q142" i="8"/>
  <c r="I4" i="8"/>
  <c r="M133" i="8"/>
  <c r="Q133" i="8" s="1"/>
  <c r="J134" i="8"/>
  <c r="Q140" i="8"/>
  <c r="L4" i="7"/>
  <c r="H5" i="7"/>
  <c r="H4" i="7"/>
  <c r="J133" i="7"/>
  <c r="P133" i="7"/>
  <c r="M134" i="7"/>
  <c r="Q134" i="7" s="1"/>
  <c r="Q141" i="7"/>
  <c r="I4" i="6"/>
  <c r="H4" i="6"/>
  <c r="P133" i="6"/>
  <c r="Q133" i="6" s="1"/>
  <c r="M134" i="6"/>
  <c r="Q139" i="6"/>
  <c r="Q141" i="6"/>
  <c r="Q142" i="6"/>
  <c r="F5" i="6"/>
  <c r="I5" i="6"/>
  <c r="J134" i="6"/>
  <c r="Q140" i="6"/>
  <c r="H4" i="10"/>
  <c r="O4" i="10"/>
  <c r="Q139" i="10"/>
  <c r="Q142" i="10"/>
  <c r="L4" i="10"/>
  <c r="J133" i="10"/>
  <c r="J134" i="10"/>
  <c r="Q141" i="10"/>
  <c r="J133" i="5"/>
  <c r="M134" i="5"/>
  <c r="Q141" i="5"/>
  <c r="O5" i="5"/>
  <c r="G5" i="5"/>
  <c r="J134" i="5"/>
  <c r="J134" i="4"/>
  <c r="Q139" i="4"/>
  <c r="Q142" i="4"/>
  <c r="I4" i="4"/>
  <c r="J133" i="4"/>
  <c r="Q133" i="4" s="1"/>
  <c r="J133" i="3"/>
  <c r="Q141" i="3"/>
  <c r="G5" i="3"/>
  <c r="O4" i="3"/>
  <c r="G4" i="3"/>
  <c r="P133" i="3"/>
  <c r="Q133" i="3" s="1"/>
  <c r="Q140" i="3"/>
  <c r="Q140" i="2"/>
  <c r="O5" i="2"/>
  <c r="F4" i="2"/>
  <c r="I4" i="2"/>
  <c r="P134" i="2"/>
  <c r="Q263" i="13"/>
  <c r="W263" i="13"/>
  <c r="G265" i="13"/>
  <c r="M265" i="13"/>
  <c r="S265" i="13"/>
  <c r="Y265" i="13"/>
  <c r="O267" i="13"/>
  <c r="U267" i="13"/>
  <c r="Q269" i="13"/>
  <c r="W269" i="13"/>
  <c r="G271" i="13"/>
  <c r="M271" i="13"/>
  <c r="S271" i="13"/>
  <c r="Y271" i="13"/>
  <c r="O273" i="13"/>
  <c r="U273" i="13"/>
  <c r="Q275" i="13"/>
  <c r="O277" i="13"/>
  <c r="Y281" i="13"/>
  <c r="Q283" i="13"/>
  <c r="O283" i="13"/>
  <c r="Y285" i="13"/>
  <c r="W285" i="13"/>
  <c r="U287" i="13"/>
  <c r="S287" i="13"/>
  <c r="Q289" i="13"/>
  <c r="O289" i="13"/>
  <c r="W283" i="13"/>
  <c r="U283" i="13"/>
  <c r="M285" i="13"/>
  <c r="G287" i="13"/>
  <c r="AA287" i="13"/>
  <c r="Y287" i="13"/>
  <c r="W289" i="13"/>
  <c r="U289" i="13"/>
  <c r="M291" i="13"/>
  <c r="Y275" i="13"/>
  <c r="U277" i="13"/>
  <c r="Q279" i="13"/>
  <c r="Y279" i="13"/>
  <c r="M281" i="13"/>
  <c r="U281" i="13"/>
  <c r="S285" i="13"/>
  <c r="Q285" i="13"/>
  <c r="O287" i="13"/>
  <c r="M287" i="13"/>
  <c r="Q291" i="13"/>
  <c r="W291" i="13"/>
  <c r="G293" i="13"/>
  <c r="M293" i="13"/>
  <c r="S293" i="13"/>
  <c r="Y293" i="13"/>
  <c r="O295" i="13"/>
  <c r="U295" i="13"/>
  <c r="Q297" i="13"/>
  <c r="W297" i="13"/>
  <c r="G299" i="13"/>
  <c r="M299" i="13"/>
  <c r="S299" i="13"/>
  <c r="Y299" i="13"/>
  <c r="O301" i="13"/>
  <c r="U301" i="13"/>
  <c r="Q303" i="13"/>
  <c r="W303" i="13"/>
  <c r="G305" i="13"/>
  <c r="M305" i="13"/>
  <c r="S305" i="13"/>
  <c r="Y305" i="13"/>
  <c r="O307" i="13"/>
  <c r="U307" i="13"/>
  <c r="Q309" i="13"/>
  <c r="W309" i="13"/>
  <c r="G311" i="13"/>
  <c r="M311" i="13"/>
  <c r="S311" i="13"/>
  <c r="Y311" i="13"/>
  <c r="O313" i="13"/>
  <c r="U313" i="13"/>
  <c r="Q315" i="13"/>
  <c r="W315" i="13"/>
  <c r="G317" i="13"/>
  <c r="M317" i="13"/>
  <c r="S317" i="13"/>
  <c r="Y317" i="13"/>
  <c r="O319" i="13"/>
  <c r="U319" i="13"/>
  <c r="K321" i="13"/>
  <c r="Q321" i="13"/>
  <c r="W321" i="13"/>
  <c r="Q242" i="13"/>
  <c r="W242" i="13"/>
  <c r="G244" i="13"/>
  <c r="M244" i="13"/>
  <c r="S244" i="13"/>
  <c r="Y244" i="13"/>
  <c r="O246" i="13"/>
  <c r="U246" i="13"/>
  <c r="Q248" i="13"/>
  <c r="W248" i="13"/>
  <c r="G250" i="13"/>
  <c r="M250" i="13"/>
  <c r="S250" i="13"/>
  <c r="Y250" i="13"/>
  <c r="O252" i="13"/>
  <c r="U252" i="13"/>
  <c r="Q254" i="13"/>
  <c r="W254" i="13"/>
  <c r="G256" i="13"/>
  <c r="M256" i="13"/>
  <c r="S256" i="13"/>
  <c r="Y256" i="13"/>
  <c r="O258" i="13"/>
  <c r="U258" i="13"/>
  <c r="Q260" i="13"/>
  <c r="W260" i="13"/>
  <c r="S229" i="13"/>
  <c r="Y229" i="13"/>
  <c r="O231" i="13"/>
  <c r="U231" i="13"/>
  <c r="Q233" i="13"/>
  <c r="W233" i="13"/>
  <c r="G235" i="13"/>
  <c r="W239" i="13"/>
  <c r="G4" i="9"/>
  <c r="O5" i="9"/>
  <c r="J39" i="9"/>
  <c r="Q39" i="9" s="1"/>
  <c r="Q40" i="9"/>
  <c r="P6" i="9"/>
  <c r="Q6" i="9" s="1"/>
  <c r="Q8" i="9"/>
  <c r="Q9" i="9"/>
  <c r="L5" i="9"/>
  <c r="Q22" i="9"/>
  <c r="M40" i="9"/>
  <c r="Q44" i="9"/>
  <c r="Q27" i="9"/>
  <c r="Q23" i="9" s="1"/>
  <c r="Q97" i="9"/>
  <c r="E4" i="9"/>
  <c r="J4" i="9" s="1"/>
  <c r="E7" i="9"/>
  <c r="K7" i="9"/>
  <c r="N7" i="9"/>
  <c r="P23" i="9"/>
  <c r="Q47" i="9"/>
  <c r="Q43" i="9" s="1"/>
  <c r="Q69" i="9"/>
  <c r="Q78" i="9"/>
  <c r="Q91" i="9"/>
  <c r="Q101" i="9"/>
  <c r="Q110" i="9"/>
  <c r="Q111" i="9"/>
  <c r="Q116" i="9"/>
  <c r="Q117" i="9"/>
  <c r="N89" i="9"/>
  <c r="K85" i="9"/>
  <c r="M85" i="9" s="1"/>
  <c r="M43" i="9"/>
  <c r="Q146" i="9"/>
  <c r="Q147" i="9"/>
  <c r="P158" i="9"/>
  <c r="Q158" i="9" s="1"/>
  <c r="Q160" i="9"/>
  <c r="Q171" i="9"/>
  <c r="N180" i="9"/>
  <c r="P180" i="9" s="1"/>
  <c r="Q180" i="9" s="1"/>
  <c r="Q184" i="9"/>
  <c r="J188" i="9"/>
  <c r="Q188" i="9" s="1"/>
  <c r="J189" i="9"/>
  <c r="M189" i="9"/>
  <c r="P189" i="9"/>
  <c r="Q193" i="9"/>
  <c r="Q202" i="9"/>
  <c r="J206" i="9"/>
  <c r="M219" i="9"/>
  <c r="J263" i="9"/>
  <c r="M263" i="9"/>
  <c r="Q263" i="9" s="1"/>
  <c r="M271" i="9"/>
  <c r="M272" i="9"/>
  <c r="K264" i="9"/>
  <c r="M264" i="9" s="1"/>
  <c r="Q157" i="9"/>
  <c r="Q181" i="9"/>
  <c r="Q206" i="9"/>
  <c r="J272" i="9"/>
  <c r="E264" i="9"/>
  <c r="J264" i="9" s="1"/>
  <c r="Q153" i="9"/>
  <c r="Q163" i="9"/>
  <c r="Q174" i="9"/>
  <c r="Q187" i="9"/>
  <c r="Q196" i="9"/>
  <c r="Q205" i="9"/>
  <c r="Q219" i="9"/>
  <c r="Q243" i="9"/>
  <c r="Q271" i="9"/>
  <c r="P272" i="9"/>
  <c r="N264" i="9"/>
  <c r="P264" i="9" s="1"/>
  <c r="Q294" i="9"/>
  <c r="M6" i="8"/>
  <c r="K4" i="8"/>
  <c r="P6" i="8"/>
  <c r="N4" i="8"/>
  <c r="Q23" i="8"/>
  <c r="L4" i="8"/>
  <c r="J6" i="8"/>
  <c r="E4" i="8"/>
  <c r="Q40" i="8"/>
  <c r="Q8" i="8"/>
  <c r="Q39" i="8"/>
  <c r="P22" i="8"/>
  <c r="Q46" i="8"/>
  <c r="Q44" i="8" s="1"/>
  <c r="P44" i="8"/>
  <c r="Q55" i="8"/>
  <c r="Q65" i="8"/>
  <c r="Q71" i="8"/>
  <c r="Q80" i="8"/>
  <c r="Q93" i="8"/>
  <c r="J8" i="8"/>
  <c r="Q47" i="8"/>
  <c r="Q43" i="8" s="1"/>
  <c r="Q90" i="8"/>
  <c r="N86" i="8"/>
  <c r="P86" i="8" s="1"/>
  <c r="Q86" i="8" s="1"/>
  <c r="Q96" i="8"/>
  <c r="Q134" i="8"/>
  <c r="Q147" i="8"/>
  <c r="F7" i="8"/>
  <c r="F5" i="8" s="1"/>
  <c r="L7" i="8"/>
  <c r="L5" i="8" s="1"/>
  <c r="O7" i="8"/>
  <c r="O5" i="8" s="1"/>
  <c r="Q49" i="8"/>
  <c r="Q68" i="8"/>
  <c r="Q77" i="8"/>
  <c r="Q116" i="8"/>
  <c r="Q117" i="8"/>
  <c r="Q146" i="8"/>
  <c r="Q153" i="8"/>
  <c r="Q154" i="8"/>
  <c r="Q164" i="8"/>
  <c r="Q175" i="8"/>
  <c r="Q182" i="8"/>
  <c r="M188" i="8"/>
  <c r="L180" i="8"/>
  <c r="J189" i="8"/>
  <c r="E181" i="8"/>
  <c r="J181" i="8" s="1"/>
  <c r="Q191" i="8"/>
  <c r="Q200" i="8"/>
  <c r="Q209" i="8"/>
  <c r="Q219" i="8"/>
  <c r="Q228" i="8"/>
  <c r="Q237" i="8"/>
  <c r="Q251" i="8"/>
  <c r="Q260" i="8"/>
  <c r="P271" i="8"/>
  <c r="O263" i="8"/>
  <c r="P263" i="8" s="1"/>
  <c r="M272" i="8"/>
  <c r="K264" i="8"/>
  <c r="M264" i="8" s="1"/>
  <c r="Q280" i="8"/>
  <c r="Q289" i="8"/>
  <c r="Q298" i="8"/>
  <c r="Q307" i="8"/>
  <c r="Q316" i="8"/>
  <c r="Q157" i="8"/>
  <c r="J188" i="8"/>
  <c r="F180" i="8"/>
  <c r="F4" i="8" s="1"/>
  <c r="P189" i="8"/>
  <c r="Q189" i="8" s="1"/>
  <c r="N181" i="8"/>
  <c r="P181" i="8" s="1"/>
  <c r="M271" i="8"/>
  <c r="L263" i="8"/>
  <c r="M263" i="8" s="1"/>
  <c r="J272" i="8"/>
  <c r="E264" i="8"/>
  <c r="J264" i="8" s="1"/>
  <c r="Q301" i="8"/>
  <c r="Q310" i="8"/>
  <c r="Q319" i="8"/>
  <c r="Q161" i="8"/>
  <c r="Q172" i="8"/>
  <c r="J180" i="8"/>
  <c r="M180" i="8"/>
  <c r="P188" i="8"/>
  <c r="Q188" i="8" s="1"/>
  <c r="O180" i="8"/>
  <c r="O4" i="8" s="1"/>
  <c r="M189" i="8"/>
  <c r="K181" i="8"/>
  <c r="M181" i="8" s="1"/>
  <c r="Q243" i="8"/>
  <c r="J271" i="8"/>
  <c r="F263" i="8"/>
  <c r="J263" i="8" s="1"/>
  <c r="P272" i="8"/>
  <c r="Q272" i="8" s="1"/>
  <c r="N264" i="8"/>
  <c r="P264" i="8" s="1"/>
  <c r="Q294" i="8"/>
  <c r="J6" i="7"/>
  <c r="E4" i="7"/>
  <c r="J4" i="7" s="1"/>
  <c r="Q86" i="7"/>
  <c r="Q96" i="7"/>
  <c r="Q9" i="7"/>
  <c r="Q39" i="7"/>
  <c r="Q58" i="7"/>
  <c r="M6" i="7"/>
  <c r="K4" i="7"/>
  <c r="M4" i="7" s="1"/>
  <c r="P6" i="7"/>
  <c r="J22" i="7"/>
  <c r="P22" i="7"/>
  <c r="Q30" i="7"/>
  <c r="M43" i="7"/>
  <c r="P43" i="7"/>
  <c r="Q52" i="7"/>
  <c r="Q62" i="7"/>
  <c r="Q71" i="7"/>
  <c r="Q80" i="7"/>
  <c r="J85" i="7"/>
  <c r="Q85" i="7" s="1"/>
  <c r="Q100" i="7"/>
  <c r="Q113" i="7"/>
  <c r="Q123" i="7"/>
  <c r="Q133" i="7"/>
  <c r="Q142" i="7"/>
  <c r="Q152" i="7"/>
  <c r="Q162" i="7"/>
  <c r="Q188" i="7"/>
  <c r="Q206" i="7"/>
  <c r="Q219" i="7"/>
  <c r="J8" i="7"/>
  <c r="Q8" i="7" s="1"/>
  <c r="Q40" i="7"/>
  <c r="Q48" i="7"/>
  <c r="Q59" i="7"/>
  <c r="Q97" i="7"/>
  <c r="Q116" i="7"/>
  <c r="F7" i="7"/>
  <c r="F5" i="7" s="1"/>
  <c r="L7" i="7"/>
  <c r="L5" i="7" s="1"/>
  <c r="M5" i="7" s="1"/>
  <c r="O7" i="7"/>
  <c r="O5" i="7" s="1"/>
  <c r="Q24" i="7"/>
  <c r="Q22" i="7" s="1"/>
  <c r="Q33" i="7"/>
  <c r="Q23" i="7" s="1"/>
  <c r="Q46" i="7"/>
  <c r="Q44" i="7" s="1"/>
  <c r="P44" i="7"/>
  <c r="Q55" i="7"/>
  <c r="Q65" i="7"/>
  <c r="Q74" i="7"/>
  <c r="Q83" i="7"/>
  <c r="Q93" i="7"/>
  <c r="Q103" i="7"/>
  <c r="Q110" i="7"/>
  <c r="Q120" i="7"/>
  <c r="Q129" i="7"/>
  <c r="Q139" i="7"/>
  <c r="Q149" i="7"/>
  <c r="Q158" i="7"/>
  <c r="Q159" i="7"/>
  <c r="Q170" i="7"/>
  <c r="Q271" i="7"/>
  <c r="Q178" i="7"/>
  <c r="Q182" i="7"/>
  <c r="Q191" i="7"/>
  <c r="Q200" i="7"/>
  <c r="Q209" i="7"/>
  <c r="Q228" i="7"/>
  <c r="Q237" i="7"/>
  <c r="Q245" i="7"/>
  <c r="Q254" i="7"/>
  <c r="Q261" i="7"/>
  <c r="Q265" i="7"/>
  <c r="Q274" i="7"/>
  <c r="Q283" i="7"/>
  <c r="Q292" i="7"/>
  <c r="Q301" i="7"/>
  <c r="Q310" i="7"/>
  <c r="Q175" i="7"/>
  <c r="J180" i="7"/>
  <c r="P180" i="7"/>
  <c r="Q180" i="7" s="1"/>
  <c r="E181" i="7"/>
  <c r="J181" i="7" s="1"/>
  <c r="N181" i="7"/>
  <c r="P181" i="7" s="1"/>
  <c r="M189" i="7"/>
  <c r="Q189" i="7" s="1"/>
  <c r="Q197" i="7"/>
  <c r="M207" i="7"/>
  <c r="Q207" i="7" s="1"/>
  <c r="Q215" i="7"/>
  <c r="J220" i="7"/>
  <c r="Q220" i="7" s="1"/>
  <c r="Q225" i="7"/>
  <c r="Q234" i="7"/>
  <c r="P242" i="7"/>
  <c r="Q242" i="7" s="1"/>
  <c r="Q244" i="7"/>
  <c r="Q251" i="7"/>
  <c r="Q260" i="7"/>
  <c r="J263" i="7"/>
  <c r="N263" i="7"/>
  <c r="P263" i="7" s="1"/>
  <c r="Q263" i="7" s="1"/>
  <c r="E264" i="7"/>
  <c r="J264" i="7" s="1"/>
  <c r="N264" i="7"/>
  <c r="P264" i="7" s="1"/>
  <c r="M272" i="7"/>
  <c r="Q272" i="7" s="1"/>
  <c r="Q280" i="7"/>
  <c r="Q289" i="7"/>
  <c r="J293" i="7"/>
  <c r="Q293" i="7" s="1"/>
  <c r="Q298" i="7"/>
  <c r="Q307" i="7"/>
  <c r="N4" i="6"/>
  <c r="P6" i="6"/>
  <c r="Q22" i="6"/>
  <c r="F4" i="6"/>
  <c r="M7" i="6"/>
  <c r="Q7" i="6" s="1"/>
  <c r="Q8" i="6"/>
  <c r="M6" i="6"/>
  <c r="K4" i="6"/>
  <c r="M4" i="6" s="1"/>
  <c r="J7" i="6"/>
  <c r="E4" i="6"/>
  <c r="Q23" i="6"/>
  <c r="Q40" i="6"/>
  <c r="Q58" i="6"/>
  <c r="Q28" i="6"/>
  <c r="Q45" i="6"/>
  <c r="Q43" i="6" s="1"/>
  <c r="G6" i="6"/>
  <c r="G4" i="6" s="1"/>
  <c r="Q26" i="6"/>
  <c r="M43" i="6"/>
  <c r="Q52" i="6"/>
  <c r="Q62" i="6"/>
  <c r="Q71" i="6"/>
  <c r="Q80" i="6"/>
  <c r="Q93" i="6"/>
  <c r="Q103" i="6"/>
  <c r="Q113" i="6"/>
  <c r="Q134" i="6"/>
  <c r="Q147" i="6"/>
  <c r="Q46" i="6"/>
  <c r="P44" i="6"/>
  <c r="Q109" i="6"/>
  <c r="M22" i="6"/>
  <c r="Q48" i="6"/>
  <c r="Q59" i="6"/>
  <c r="Q64" i="6"/>
  <c r="Q90" i="6"/>
  <c r="N86" i="6"/>
  <c r="P86" i="6" s="1"/>
  <c r="Q86" i="6" s="1"/>
  <c r="Q96" i="6"/>
  <c r="Q97" i="6"/>
  <c r="Q116" i="6"/>
  <c r="Q117" i="6"/>
  <c r="Q146" i="6"/>
  <c r="J189" i="6"/>
  <c r="E181" i="6"/>
  <c r="J181" i="6" s="1"/>
  <c r="M272" i="6"/>
  <c r="K264" i="6"/>
  <c r="M264" i="6" s="1"/>
  <c r="Q157" i="6"/>
  <c r="Q185" i="6"/>
  <c r="P189" i="6"/>
  <c r="Q189" i="6" s="1"/>
  <c r="N181" i="6"/>
  <c r="P181" i="6" s="1"/>
  <c r="Q194" i="6"/>
  <c r="Q203" i="6"/>
  <c r="Q212" i="6"/>
  <c r="P263" i="6"/>
  <c r="Q263" i="6" s="1"/>
  <c r="J272" i="6"/>
  <c r="E264" i="6"/>
  <c r="J264" i="6" s="1"/>
  <c r="Q153" i="6"/>
  <c r="J158" i="6"/>
  <c r="Q158" i="6" s="1"/>
  <c r="J180" i="6"/>
  <c r="M180" i="6"/>
  <c r="M188" i="6"/>
  <c r="P188" i="6"/>
  <c r="Q188" i="6" s="1"/>
  <c r="O180" i="6"/>
  <c r="O4" i="6" s="1"/>
  <c r="M189" i="6"/>
  <c r="K181" i="6"/>
  <c r="M181" i="6" s="1"/>
  <c r="Q197" i="6"/>
  <c r="M206" i="6"/>
  <c r="Q206" i="6" s="1"/>
  <c r="Q215" i="6"/>
  <c r="Q243" i="6"/>
  <c r="P271" i="6"/>
  <c r="Q271" i="6" s="1"/>
  <c r="P272" i="6"/>
  <c r="Q272" i="6" s="1"/>
  <c r="N264" i="6"/>
  <c r="P264" i="6" s="1"/>
  <c r="Q264" i="6" s="1"/>
  <c r="Q294" i="6"/>
  <c r="Q39" i="10"/>
  <c r="Q6" i="10"/>
  <c r="L5" i="10"/>
  <c r="Q27" i="10"/>
  <c r="Q23" i="10" s="1"/>
  <c r="Q40" i="10"/>
  <c r="Q59" i="10"/>
  <c r="Q117" i="10"/>
  <c r="Q146" i="10"/>
  <c r="E4" i="10"/>
  <c r="J4" i="10" s="1"/>
  <c r="K4" i="10"/>
  <c r="M4" i="10" s="1"/>
  <c r="E7" i="10"/>
  <c r="K7" i="10"/>
  <c r="N7" i="10"/>
  <c r="P23" i="10"/>
  <c r="Q33" i="10"/>
  <c r="Q45" i="10"/>
  <c r="Q43" i="10" s="1"/>
  <c r="Q46" i="10"/>
  <c r="Q44" i="10" s="1"/>
  <c r="P44" i="10"/>
  <c r="Q55" i="10"/>
  <c r="Q110" i="10"/>
  <c r="P134" i="10"/>
  <c r="J147" i="10"/>
  <c r="J157" i="10"/>
  <c r="Q207" i="10"/>
  <c r="Q48" i="10"/>
  <c r="Q97" i="10"/>
  <c r="Q181" i="10"/>
  <c r="Q30" i="10"/>
  <c r="Q22" i="10" s="1"/>
  <c r="M43" i="10"/>
  <c r="K85" i="10"/>
  <c r="M85" i="10" s="1"/>
  <c r="N89" i="10"/>
  <c r="Q133" i="10"/>
  <c r="M134" i="10"/>
  <c r="P147" i="10"/>
  <c r="Q147" i="10" s="1"/>
  <c r="P157" i="10"/>
  <c r="Q157" i="10" s="1"/>
  <c r="Q175" i="10"/>
  <c r="J180" i="10"/>
  <c r="P180" i="10"/>
  <c r="J188" i="10"/>
  <c r="Q188" i="10"/>
  <c r="M189" i="10"/>
  <c r="Q189" i="10" s="1"/>
  <c r="Q206" i="10"/>
  <c r="M207" i="10"/>
  <c r="Q219" i="10"/>
  <c r="Q242" i="10"/>
  <c r="J263" i="10"/>
  <c r="Q263" i="10"/>
  <c r="Q294" i="10"/>
  <c r="Q172" i="10"/>
  <c r="M180" i="10"/>
  <c r="J189" i="10"/>
  <c r="J207" i="10"/>
  <c r="Q272" i="10"/>
  <c r="Q293" i="10"/>
  <c r="J271" i="10"/>
  <c r="Q271" i="10" s="1"/>
  <c r="F264" i="10"/>
  <c r="F5" i="10" s="1"/>
  <c r="L264" i="10"/>
  <c r="M264" i="10" s="1"/>
  <c r="O264" i="10"/>
  <c r="O5" i="10" s="1"/>
  <c r="Q40" i="5"/>
  <c r="J8" i="5"/>
  <c r="E6" i="5"/>
  <c r="J9" i="5"/>
  <c r="Q9" i="5"/>
  <c r="Q26" i="5"/>
  <c r="G4" i="5"/>
  <c r="F6" i="5"/>
  <c r="F4" i="5" s="1"/>
  <c r="I6" i="5"/>
  <c r="I4" i="5" s="1"/>
  <c r="P8" i="5"/>
  <c r="N6" i="5"/>
  <c r="E7" i="5"/>
  <c r="H7" i="5"/>
  <c r="H5" i="5" s="1"/>
  <c r="M7" i="5"/>
  <c r="N7" i="5"/>
  <c r="Q13" i="5"/>
  <c r="M23" i="5"/>
  <c r="Q31" i="5"/>
  <c r="Q23" i="5" s="1"/>
  <c r="J39" i="5"/>
  <c r="Q39" i="5" s="1"/>
  <c r="Q45" i="5"/>
  <c r="Q43" i="5" s="1"/>
  <c r="P44" i="5"/>
  <c r="Q46" i="5"/>
  <c r="Q44" i="5" s="1"/>
  <c r="M8" i="5"/>
  <c r="K6" i="5"/>
  <c r="Q24" i="5"/>
  <c r="Q22" i="5" s="1"/>
  <c r="P22" i="5"/>
  <c r="P58" i="5"/>
  <c r="Q133" i="5"/>
  <c r="Q134" i="5"/>
  <c r="Q47" i="5"/>
  <c r="N89" i="5"/>
  <c r="K85" i="5"/>
  <c r="M85" i="5" s="1"/>
  <c r="Q97" i="5"/>
  <c r="P23" i="5"/>
  <c r="M44" i="5"/>
  <c r="Q53" i="5"/>
  <c r="J58" i="5"/>
  <c r="Q63" i="5"/>
  <c r="Q69" i="5"/>
  <c r="Q78" i="5"/>
  <c r="Q91" i="5"/>
  <c r="Q101" i="5"/>
  <c r="Q109" i="5"/>
  <c r="Q110" i="5"/>
  <c r="Q146" i="5"/>
  <c r="Q147" i="5"/>
  <c r="P158" i="5"/>
  <c r="Q158" i="5" s="1"/>
  <c r="P180" i="5"/>
  <c r="Q182" i="5"/>
  <c r="J188" i="5"/>
  <c r="J189" i="5"/>
  <c r="E181" i="5"/>
  <c r="J181" i="5" s="1"/>
  <c r="Q200" i="5"/>
  <c r="J206" i="5"/>
  <c r="Q206" i="5" s="1"/>
  <c r="M219" i="5"/>
  <c r="J263" i="5"/>
  <c r="M263" i="5"/>
  <c r="Q263" i="5" s="1"/>
  <c r="M271" i="5"/>
  <c r="Q271" i="5" s="1"/>
  <c r="M272" i="5"/>
  <c r="K264" i="5"/>
  <c r="M264" i="5" s="1"/>
  <c r="Q157" i="5"/>
  <c r="Q188" i="5"/>
  <c r="P189" i="5"/>
  <c r="N181" i="5"/>
  <c r="P181" i="5" s="1"/>
  <c r="J272" i="5"/>
  <c r="E264" i="5"/>
  <c r="J264" i="5" s="1"/>
  <c r="Q153" i="5"/>
  <c r="J180" i="5"/>
  <c r="M189" i="5"/>
  <c r="K181" i="5"/>
  <c r="Q197" i="5"/>
  <c r="Q219" i="5"/>
  <c r="Q243" i="5"/>
  <c r="P272" i="5"/>
  <c r="Q272" i="5" s="1"/>
  <c r="N264" i="5"/>
  <c r="P264" i="5" s="1"/>
  <c r="Q294" i="5"/>
  <c r="P6" i="4"/>
  <c r="Q44" i="4"/>
  <c r="M7" i="4"/>
  <c r="Q8" i="4"/>
  <c r="K4" i="4"/>
  <c r="M6" i="4"/>
  <c r="G5" i="4"/>
  <c r="J39" i="4"/>
  <c r="J40" i="4"/>
  <c r="Q40" i="4" s="1"/>
  <c r="Q58" i="4"/>
  <c r="J7" i="4"/>
  <c r="Q7" i="4"/>
  <c r="E4" i="4"/>
  <c r="Q23" i="4"/>
  <c r="P39" i="4"/>
  <c r="Q39" i="4" s="1"/>
  <c r="Q28" i="4"/>
  <c r="Q147" i="4"/>
  <c r="K5" i="4"/>
  <c r="M5" i="4" s="1"/>
  <c r="G6" i="4"/>
  <c r="G4" i="4" s="1"/>
  <c r="Q26" i="4"/>
  <c r="Q22" i="4" s="1"/>
  <c r="P43" i="4"/>
  <c r="Q48" i="4"/>
  <c r="N85" i="4"/>
  <c r="P85" i="4" s="1"/>
  <c r="Q85" i="4" s="1"/>
  <c r="N90" i="4"/>
  <c r="P97" i="4"/>
  <c r="Q99" i="4"/>
  <c r="Q112" i="4"/>
  <c r="Q122" i="4"/>
  <c r="Q131" i="4"/>
  <c r="Q141" i="4"/>
  <c r="Q151" i="4"/>
  <c r="M22" i="4"/>
  <c r="M44" i="4"/>
  <c r="Q96" i="4"/>
  <c r="M97" i="4"/>
  <c r="Q116" i="4"/>
  <c r="Q134" i="4"/>
  <c r="P180" i="4"/>
  <c r="M188" i="4"/>
  <c r="L180" i="4"/>
  <c r="L4" i="4" s="1"/>
  <c r="J189" i="4"/>
  <c r="E181" i="4"/>
  <c r="J181" i="4" s="1"/>
  <c r="Q251" i="4"/>
  <c r="P271" i="4"/>
  <c r="O263" i="4"/>
  <c r="M272" i="4"/>
  <c r="K264" i="4"/>
  <c r="M264" i="4" s="1"/>
  <c r="Q280" i="4"/>
  <c r="Q289" i="4"/>
  <c r="Q316" i="4"/>
  <c r="Q157" i="4"/>
  <c r="Q169" i="4"/>
  <c r="Q178" i="4"/>
  <c r="Q185" i="4"/>
  <c r="J188" i="4"/>
  <c r="F180" i="4"/>
  <c r="F4" i="4" s="1"/>
  <c r="P189" i="4"/>
  <c r="N181" i="4"/>
  <c r="P181" i="4" s="1"/>
  <c r="Q194" i="4"/>
  <c r="Q203" i="4"/>
  <c r="Q212" i="4"/>
  <c r="Q222" i="4"/>
  <c r="Q231" i="4"/>
  <c r="Q240" i="4"/>
  <c r="Q245" i="4"/>
  <c r="P263" i="4"/>
  <c r="M271" i="4"/>
  <c r="L263" i="4"/>
  <c r="M263" i="4" s="1"/>
  <c r="J272" i="4"/>
  <c r="E264" i="4"/>
  <c r="J264" i="4" s="1"/>
  <c r="J158" i="4"/>
  <c r="Q158" i="4" s="1"/>
  <c r="Q161" i="4"/>
  <c r="Q172" i="4"/>
  <c r="J180" i="4"/>
  <c r="M180" i="4"/>
  <c r="P188" i="4"/>
  <c r="Q188" i="4" s="1"/>
  <c r="O180" i="4"/>
  <c r="O4" i="4" s="1"/>
  <c r="M189" i="4"/>
  <c r="K181" i="4"/>
  <c r="M181" i="4" s="1"/>
  <c r="Q197" i="4"/>
  <c r="Q206" i="4"/>
  <c r="Q215" i="4"/>
  <c r="Q225" i="4"/>
  <c r="Q234" i="4"/>
  <c r="Q243" i="4"/>
  <c r="Q244" i="4"/>
  <c r="Q248" i="4"/>
  <c r="Q268" i="4"/>
  <c r="J271" i="4"/>
  <c r="F263" i="4"/>
  <c r="J263" i="4" s="1"/>
  <c r="P272" i="4"/>
  <c r="N264" i="4"/>
  <c r="P264" i="4" s="1"/>
  <c r="Q264" i="4" s="1"/>
  <c r="Q277" i="4"/>
  <c r="Q286" i="4"/>
  <c r="Q294" i="4"/>
  <c r="Q295" i="4"/>
  <c r="Q304" i="4"/>
  <c r="Q313" i="4"/>
  <c r="Q322" i="4"/>
  <c r="Q6" i="3"/>
  <c r="Q22" i="3"/>
  <c r="Q27" i="3"/>
  <c r="Q23" i="3" s="1"/>
  <c r="Q157" i="3"/>
  <c r="E4" i="3"/>
  <c r="J4" i="3" s="1"/>
  <c r="K4" i="3"/>
  <c r="M4" i="3" s="1"/>
  <c r="E7" i="3"/>
  <c r="K7" i="3"/>
  <c r="N7" i="3"/>
  <c r="P23" i="3"/>
  <c r="Q34" i="3"/>
  <c r="J43" i="3"/>
  <c r="Q46" i="3"/>
  <c r="Q44" i="3" s="1"/>
  <c r="Q47" i="3"/>
  <c r="Q43" i="3" s="1"/>
  <c r="Q56" i="3"/>
  <c r="M58" i="3"/>
  <c r="Q58" i="3" s="1"/>
  <c r="J86" i="3"/>
  <c r="Q89" i="3"/>
  <c r="N85" i="3"/>
  <c r="P85" i="3" s="1"/>
  <c r="Q85" i="3" s="1"/>
  <c r="P96" i="3"/>
  <c r="Q96" i="3" s="1"/>
  <c r="J109" i="3"/>
  <c r="P116" i="3"/>
  <c r="J158" i="3"/>
  <c r="J188" i="3"/>
  <c r="Q188" i="3"/>
  <c r="K86" i="3"/>
  <c r="M86" i="3" s="1"/>
  <c r="N90" i="3"/>
  <c r="Q147" i="3"/>
  <c r="Q180" i="3"/>
  <c r="M39" i="3"/>
  <c r="Q39" i="3" s="1"/>
  <c r="M44" i="3"/>
  <c r="J58" i="3"/>
  <c r="M96" i="3"/>
  <c r="P109" i="3"/>
  <c r="Q109" i="3" s="1"/>
  <c r="M116" i="3"/>
  <c r="Q134" i="3"/>
  <c r="P158" i="3"/>
  <c r="Q158" i="3" s="1"/>
  <c r="Q172" i="3"/>
  <c r="M180" i="3"/>
  <c r="J189" i="3"/>
  <c r="Q206" i="3"/>
  <c r="J263" i="3"/>
  <c r="Q263" i="3" s="1"/>
  <c r="Q294" i="3"/>
  <c r="P189" i="3"/>
  <c r="Q243" i="3"/>
  <c r="Q272" i="3"/>
  <c r="Q293" i="3"/>
  <c r="J271" i="3"/>
  <c r="Q271" i="3" s="1"/>
  <c r="F264" i="3"/>
  <c r="F5" i="3" s="1"/>
  <c r="L264" i="3"/>
  <c r="L5" i="3" s="1"/>
  <c r="O264" i="3"/>
  <c r="O5" i="3" s="1"/>
  <c r="J6" i="2"/>
  <c r="M8" i="2"/>
  <c r="K6" i="2"/>
  <c r="Q39" i="2"/>
  <c r="K85" i="2"/>
  <c r="M85" i="2" s="1"/>
  <c r="N89" i="2"/>
  <c r="J7" i="2"/>
  <c r="E5" i="2"/>
  <c r="Q24" i="2"/>
  <c r="P22" i="2"/>
  <c r="Q45" i="2"/>
  <c r="Q43" i="2" s="1"/>
  <c r="Q46" i="2"/>
  <c r="P44" i="2"/>
  <c r="Q58" i="2"/>
  <c r="P86" i="2"/>
  <c r="Q86" i="2" s="1"/>
  <c r="N5" i="2"/>
  <c r="P5" i="2" s="1"/>
  <c r="J133" i="2"/>
  <c r="Q133" i="2" s="1"/>
  <c r="J9" i="2"/>
  <c r="Q9" i="2" s="1"/>
  <c r="Q10" i="2"/>
  <c r="Q19" i="2"/>
  <c r="P7" i="2"/>
  <c r="J22" i="2"/>
  <c r="Q26" i="2"/>
  <c r="Q28" i="2"/>
  <c r="Q37" i="2"/>
  <c r="Q48" i="2"/>
  <c r="Q50" i="2"/>
  <c r="Q59" i="2"/>
  <c r="J85" i="2"/>
  <c r="Q97" i="2"/>
  <c r="Q117" i="2"/>
  <c r="P8" i="2"/>
  <c r="Q8" i="2" s="1"/>
  <c r="N6" i="2"/>
  <c r="M7" i="2"/>
  <c r="Q110" i="2"/>
  <c r="M134" i="2"/>
  <c r="Q134" i="2" s="1"/>
  <c r="Q146" i="2"/>
  <c r="Q157" i="2"/>
  <c r="Q158" i="2"/>
  <c r="Q180" i="2"/>
  <c r="Q219" i="2"/>
  <c r="Q220" i="2"/>
  <c r="Q294" i="2"/>
  <c r="P23" i="2"/>
  <c r="J134" i="2"/>
  <c r="Q206" i="2"/>
  <c r="Q207" i="2"/>
  <c r="Q243" i="2"/>
  <c r="Q293" i="2"/>
  <c r="E263" i="2"/>
  <c r="K263" i="2"/>
  <c r="M263" i="2" s="1"/>
  <c r="N263" i="2"/>
  <c r="P263" i="2" s="1"/>
  <c r="G264" i="2"/>
  <c r="G5" i="2" s="1"/>
  <c r="O188" i="1"/>
  <c r="P201" i="1"/>
  <c r="M201" i="1"/>
  <c r="J201" i="1"/>
  <c r="P200" i="1"/>
  <c r="Q200" i="1" s="1"/>
  <c r="M200" i="1"/>
  <c r="J200" i="1"/>
  <c r="P199" i="1"/>
  <c r="M199" i="1"/>
  <c r="J199" i="1"/>
  <c r="Q199" i="1" s="1"/>
  <c r="J198" i="13" s="1"/>
  <c r="I198" i="13" s="1"/>
  <c r="P198" i="1"/>
  <c r="M198" i="1"/>
  <c r="J198" i="1"/>
  <c r="P197" i="1"/>
  <c r="M197" i="1"/>
  <c r="J197" i="1"/>
  <c r="P196" i="1"/>
  <c r="M196" i="1"/>
  <c r="J196" i="1"/>
  <c r="Q196" i="1" s="1"/>
  <c r="P195" i="1"/>
  <c r="M195" i="1"/>
  <c r="J195" i="1"/>
  <c r="P194" i="1"/>
  <c r="M194" i="1"/>
  <c r="J194" i="1"/>
  <c r="P193" i="1"/>
  <c r="M193" i="1"/>
  <c r="J193" i="1"/>
  <c r="Q193" i="1" s="1"/>
  <c r="P192" i="1"/>
  <c r="M192" i="1"/>
  <c r="J192" i="1"/>
  <c r="P191" i="1"/>
  <c r="M191" i="1"/>
  <c r="J191" i="1"/>
  <c r="P190" i="1"/>
  <c r="M190" i="1"/>
  <c r="J190" i="1"/>
  <c r="Q190" i="1" s="1"/>
  <c r="O189" i="1"/>
  <c r="N189" i="1"/>
  <c r="L189" i="1"/>
  <c r="K189" i="1"/>
  <c r="M189" i="1" s="1"/>
  <c r="I189" i="1"/>
  <c r="H189" i="1"/>
  <c r="G189" i="1"/>
  <c r="F189" i="1"/>
  <c r="E189" i="1"/>
  <c r="P188" i="1"/>
  <c r="N188" i="1"/>
  <c r="M188" i="1"/>
  <c r="L188" i="1"/>
  <c r="K188" i="1"/>
  <c r="I188" i="1"/>
  <c r="H188" i="1"/>
  <c r="G188" i="1"/>
  <c r="J188" i="1" s="1"/>
  <c r="F188" i="1"/>
  <c r="E188" i="1"/>
  <c r="O188" i="11"/>
  <c r="O189" i="11"/>
  <c r="N189" i="11"/>
  <c r="O180" i="11"/>
  <c r="N188" i="11"/>
  <c r="L189" i="11"/>
  <c r="M189" i="11" s="1"/>
  <c r="K189" i="11"/>
  <c r="L188" i="11"/>
  <c r="K188" i="11"/>
  <c r="I189" i="11"/>
  <c r="H189" i="11"/>
  <c r="G189" i="11"/>
  <c r="G181" i="11" s="1"/>
  <c r="F189" i="11"/>
  <c r="E189" i="11"/>
  <c r="I188" i="11"/>
  <c r="H188" i="11"/>
  <c r="G188" i="11"/>
  <c r="F188" i="11"/>
  <c r="E188" i="11"/>
  <c r="Q200" i="11"/>
  <c r="P201" i="11"/>
  <c r="P200" i="11"/>
  <c r="M201" i="11"/>
  <c r="M200" i="11"/>
  <c r="J201" i="11"/>
  <c r="Q201" i="11" s="1"/>
  <c r="J200" i="11"/>
  <c r="P178" i="1"/>
  <c r="M178" i="1"/>
  <c r="J178" i="1"/>
  <c r="P177" i="1"/>
  <c r="M177" i="1"/>
  <c r="J177" i="1"/>
  <c r="P176" i="1"/>
  <c r="M176" i="1"/>
  <c r="J176" i="1"/>
  <c r="Q176" i="1" s="1"/>
  <c r="P175" i="1"/>
  <c r="Q175" i="1" s="1"/>
  <c r="M175" i="1"/>
  <c r="J175" i="1"/>
  <c r="P174" i="1"/>
  <c r="Q174" i="1" s="1"/>
  <c r="M174" i="1"/>
  <c r="J174" i="1"/>
  <c r="P173" i="1"/>
  <c r="M173" i="1"/>
  <c r="J173" i="1"/>
  <c r="Q173" i="1" s="1"/>
  <c r="P172" i="1"/>
  <c r="M172" i="1"/>
  <c r="J172" i="1"/>
  <c r="P171" i="1"/>
  <c r="Q171" i="1" s="1"/>
  <c r="M171" i="1"/>
  <c r="J171" i="1"/>
  <c r="E158" i="11"/>
  <c r="F158" i="11"/>
  <c r="G158" i="11"/>
  <c r="H158" i="11"/>
  <c r="I158" i="11"/>
  <c r="J158" i="11"/>
  <c r="K158" i="11"/>
  <c r="L158" i="11"/>
  <c r="N158" i="11"/>
  <c r="O158" i="11"/>
  <c r="P158" i="11"/>
  <c r="P176" i="11"/>
  <c r="P174" i="11"/>
  <c r="P172" i="11"/>
  <c r="M176" i="11"/>
  <c r="Q176" i="11" s="1"/>
  <c r="M174" i="11"/>
  <c r="Q174" i="11" s="1"/>
  <c r="M172" i="11"/>
  <c r="Q172" i="11" s="1"/>
  <c r="J176" i="11"/>
  <c r="J174" i="11"/>
  <c r="J172" i="11"/>
  <c r="P320" i="11"/>
  <c r="M320" i="11"/>
  <c r="Q320" i="11" s="1"/>
  <c r="J320" i="11"/>
  <c r="P319" i="11"/>
  <c r="Q319" i="11" s="1"/>
  <c r="M319" i="11"/>
  <c r="J319" i="11"/>
  <c r="P318" i="11"/>
  <c r="M318" i="11"/>
  <c r="J318" i="11"/>
  <c r="Q318" i="11" s="1"/>
  <c r="P317" i="11"/>
  <c r="M317" i="11"/>
  <c r="Q317" i="11" s="1"/>
  <c r="J317" i="11"/>
  <c r="P316" i="11"/>
  <c r="M316" i="11"/>
  <c r="J316" i="11"/>
  <c r="P315" i="11"/>
  <c r="M315" i="11"/>
  <c r="J315" i="11"/>
  <c r="Q315" i="11" s="1"/>
  <c r="P314" i="11"/>
  <c r="M314" i="11"/>
  <c r="Q314" i="11" s="1"/>
  <c r="J314" i="11"/>
  <c r="P313" i="11"/>
  <c r="Q313" i="11" s="1"/>
  <c r="M313" i="11"/>
  <c r="J313" i="11"/>
  <c r="P312" i="11"/>
  <c r="M312" i="11"/>
  <c r="J312" i="11"/>
  <c r="Q312" i="11" s="1"/>
  <c r="P311" i="11"/>
  <c r="M311" i="11"/>
  <c r="Q311" i="11" s="1"/>
  <c r="J311" i="11"/>
  <c r="P310" i="11"/>
  <c r="M310" i="11"/>
  <c r="J310" i="11"/>
  <c r="P309" i="11"/>
  <c r="M309" i="11"/>
  <c r="J309" i="11"/>
  <c r="Q309" i="11" s="1"/>
  <c r="P308" i="11"/>
  <c r="M308" i="11"/>
  <c r="J308" i="11"/>
  <c r="P307" i="11"/>
  <c r="Q307" i="11" s="1"/>
  <c r="M307" i="11"/>
  <c r="J307" i="11"/>
  <c r="P306" i="11"/>
  <c r="M306" i="11"/>
  <c r="J306" i="11"/>
  <c r="Q306" i="11" s="1"/>
  <c r="P305" i="11"/>
  <c r="M305" i="11"/>
  <c r="Q305" i="11" s="1"/>
  <c r="J305" i="11"/>
  <c r="P304" i="11"/>
  <c r="M304" i="11"/>
  <c r="J304" i="11"/>
  <c r="P303" i="11"/>
  <c r="M303" i="11"/>
  <c r="J303" i="11"/>
  <c r="Q303" i="11" s="1"/>
  <c r="P302" i="11"/>
  <c r="M302" i="11"/>
  <c r="J302" i="11"/>
  <c r="P301" i="11"/>
  <c r="Q301" i="11" s="1"/>
  <c r="M301" i="11"/>
  <c r="J301" i="11"/>
  <c r="P300" i="11"/>
  <c r="M300" i="11"/>
  <c r="J300" i="11"/>
  <c r="Q300" i="11" s="1"/>
  <c r="P299" i="11"/>
  <c r="M299" i="11"/>
  <c r="Q299" i="11" s="1"/>
  <c r="J299" i="11"/>
  <c r="P298" i="11"/>
  <c r="M298" i="11"/>
  <c r="J298" i="11"/>
  <c r="P297" i="11"/>
  <c r="M297" i="11"/>
  <c r="J297" i="11"/>
  <c r="Q297" i="11" s="1"/>
  <c r="P296" i="11"/>
  <c r="M296" i="11"/>
  <c r="J296" i="11"/>
  <c r="P295" i="11"/>
  <c r="Q295" i="11" s="1"/>
  <c r="M295" i="11"/>
  <c r="J295" i="11"/>
  <c r="O294" i="11"/>
  <c r="N294" i="11"/>
  <c r="P294" i="11" s="1"/>
  <c r="L294" i="11"/>
  <c r="K294" i="11"/>
  <c r="M294" i="11" s="1"/>
  <c r="I294" i="11"/>
  <c r="H294" i="11"/>
  <c r="H264" i="11" s="1"/>
  <c r="G294" i="11"/>
  <c r="F294" i="11"/>
  <c r="E294" i="11"/>
  <c r="J294" i="11" s="1"/>
  <c r="Q294" i="11" s="1"/>
  <c r="O293" i="11"/>
  <c r="N293" i="11"/>
  <c r="L293" i="11"/>
  <c r="K293" i="11"/>
  <c r="I293" i="11"/>
  <c r="H293" i="11"/>
  <c r="G293" i="11"/>
  <c r="F293" i="11"/>
  <c r="E293" i="11"/>
  <c r="J293" i="11" s="1"/>
  <c r="P292" i="11"/>
  <c r="M292" i="11"/>
  <c r="J292" i="11"/>
  <c r="P291" i="11"/>
  <c r="M291" i="11"/>
  <c r="J291" i="11"/>
  <c r="Q291" i="11" s="1"/>
  <c r="P290" i="11"/>
  <c r="M290" i="11"/>
  <c r="J290" i="11"/>
  <c r="P289" i="11"/>
  <c r="Q289" i="11" s="1"/>
  <c r="M289" i="11"/>
  <c r="J289" i="11"/>
  <c r="P288" i="11"/>
  <c r="M288" i="11"/>
  <c r="J288" i="11"/>
  <c r="Q288" i="11" s="1"/>
  <c r="P287" i="11"/>
  <c r="M287" i="11"/>
  <c r="Q287" i="11" s="1"/>
  <c r="J287" i="11"/>
  <c r="P286" i="11"/>
  <c r="M286" i="11"/>
  <c r="J286" i="11"/>
  <c r="P285" i="11"/>
  <c r="M285" i="11"/>
  <c r="J285" i="11"/>
  <c r="Q285" i="11" s="1"/>
  <c r="P284" i="11"/>
  <c r="M284" i="11"/>
  <c r="J284" i="11"/>
  <c r="P283" i="11"/>
  <c r="Q283" i="11" s="1"/>
  <c r="M283" i="11"/>
  <c r="J283" i="11"/>
  <c r="P282" i="11"/>
  <c r="M282" i="11"/>
  <c r="J282" i="11"/>
  <c r="Q282" i="11" s="1"/>
  <c r="P281" i="11"/>
  <c r="M281" i="11"/>
  <c r="Q281" i="11" s="1"/>
  <c r="J281" i="11"/>
  <c r="P280" i="11"/>
  <c r="Q280" i="11" s="1"/>
  <c r="M280" i="11"/>
  <c r="J280" i="11"/>
  <c r="P279" i="11"/>
  <c r="M279" i="11"/>
  <c r="J279" i="11"/>
  <c r="Q279" i="11" s="1"/>
  <c r="P278" i="11"/>
  <c r="M278" i="11"/>
  <c r="J278" i="11"/>
  <c r="P277" i="11"/>
  <c r="Q277" i="11" s="1"/>
  <c r="M277" i="11"/>
  <c r="J277" i="11"/>
  <c r="P276" i="11"/>
  <c r="M276" i="11"/>
  <c r="J276" i="11"/>
  <c r="Q276" i="11" s="1"/>
  <c r="P275" i="11"/>
  <c r="M275" i="11"/>
  <c r="Q275" i="11" s="1"/>
  <c r="J275" i="11"/>
  <c r="P274" i="11"/>
  <c r="M274" i="11"/>
  <c r="J274" i="11"/>
  <c r="P273" i="11"/>
  <c r="M273" i="11"/>
  <c r="J273" i="11"/>
  <c r="Q273" i="11" s="1"/>
  <c r="O272" i="11"/>
  <c r="O264" i="11" s="1"/>
  <c r="N272" i="11"/>
  <c r="P272" i="11" s="1"/>
  <c r="L272" i="11"/>
  <c r="L264" i="11" s="1"/>
  <c r="K272" i="11"/>
  <c r="I272" i="11"/>
  <c r="I264" i="11" s="1"/>
  <c r="H272" i="11"/>
  <c r="G272" i="11"/>
  <c r="G264" i="11" s="1"/>
  <c r="F272" i="11"/>
  <c r="F264" i="11" s="1"/>
  <c r="E272" i="11"/>
  <c r="P271" i="11"/>
  <c r="O271" i="11"/>
  <c r="N271" i="11"/>
  <c r="M271" i="11"/>
  <c r="L271" i="11"/>
  <c r="K271" i="11"/>
  <c r="I271" i="11"/>
  <c r="H271" i="11"/>
  <c r="G271" i="11"/>
  <c r="G263" i="11" s="1"/>
  <c r="F271" i="11"/>
  <c r="E271" i="11"/>
  <c r="P270" i="11"/>
  <c r="M270" i="11"/>
  <c r="J270" i="11"/>
  <c r="Q270" i="11" s="1"/>
  <c r="P269" i="11"/>
  <c r="M269" i="11"/>
  <c r="Q269" i="11" s="1"/>
  <c r="J269" i="11"/>
  <c r="P268" i="11"/>
  <c r="Q268" i="11" s="1"/>
  <c r="M268" i="11"/>
  <c r="J268" i="11"/>
  <c r="P267" i="11"/>
  <c r="M267" i="11"/>
  <c r="J267" i="11"/>
  <c r="Q267" i="11" s="1"/>
  <c r="P266" i="11"/>
  <c r="M266" i="11"/>
  <c r="J266" i="11"/>
  <c r="P265" i="11"/>
  <c r="Q265" i="11" s="1"/>
  <c r="M265" i="11"/>
  <c r="J265" i="11"/>
  <c r="N264" i="11"/>
  <c r="P264" i="11" s="1"/>
  <c r="K264" i="11"/>
  <c r="M264" i="11" s="1"/>
  <c r="E264" i="11"/>
  <c r="O263" i="11"/>
  <c r="N263" i="11"/>
  <c r="L263" i="11"/>
  <c r="K263" i="11"/>
  <c r="I263" i="11"/>
  <c r="H263" i="11"/>
  <c r="F263" i="11"/>
  <c r="E263" i="11"/>
  <c r="P261" i="11"/>
  <c r="Q261" i="11" s="1"/>
  <c r="J261" i="11"/>
  <c r="P260" i="11"/>
  <c r="Q260" i="11" s="1"/>
  <c r="M260" i="11"/>
  <c r="J260" i="11"/>
  <c r="P259" i="11"/>
  <c r="M259" i="11"/>
  <c r="J259" i="11"/>
  <c r="P258" i="11"/>
  <c r="M258" i="11"/>
  <c r="Q258" i="11" s="1"/>
  <c r="J258" i="11"/>
  <c r="P257" i="11"/>
  <c r="Q257" i="11" s="1"/>
  <c r="M257" i="11"/>
  <c r="J257" i="11"/>
  <c r="P256" i="11"/>
  <c r="M256" i="11"/>
  <c r="J256" i="11"/>
  <c r="Q256" i="11" s="1"/>
  <c r="P255" i="11"/>
  <c r="M255" i="11"/>
  <c r="Q255" i="11" s="1"/>
  <c r="J255" i="11"/>
  <c r="P254" i="11"/>
  <c r="Q254" i="11" s="1"/>
  <c r="M254" i="11"/>
  <c r="J254" i="11"/>
  <c r="P253" i="11"/>
  <c r="M253" i="11"/>
  <c r="J253" i="11"/>
  <c r="P252" i="11"/>
  <c r="M252" i="11"/>
  <c r="Q252" i="11" s="1"/>
  <c r="J252" i="11"/>
  <c r="P251" i="11"/>
  <c r="M251" i="11"/>
  <c r="J251" i="11"/>
  <c r="P250" i="11"/>
  <c r="M250" i="11"/>
  <c r="J250" i="11"/>
  <c r="Q250" i="11" s="1"/>
  <c r="P249" i="11"/>
  <c r="M249" i="11"/>
  <c r="Q249" i="11" s="1"/>
  <c r="J249" i="11"/>
  <c r="P248" i="11"/>
  <c r="Q248" i="11" s="1"/>
  <c r="M248" i="11"/>
  <c r="J248" i="11"/>
  <c r="P247" i="11"/>
  <c r="M247" i="11"/>
  <c r="J247" i="11"/>
  <c r="Q247" i="11" s="1"/>
  <c r="P246" i="11"/>
  <c r="M246" i="11"/>
  <c r="Q246" i="11" s="1"/>
  <c r="J246" i="11"/>
  <c r="P245" i="11"/>
  <c r="Q245" i="11" s="1"/>
  <c r="M245" i="11"/>
  <c r="P244" i="11"/>
  <c r="Q244" i="11" s="1"/>
  <c r="M244" i="11"/>
  <c r="J244" i="11"/>
  <c r="O243" i="11"/>
  <c r="N243" i="11"/>
  <c r="L243" i="11"/>
  <c r="K243" i="11"/>
  <c r="M243" i="11" s="1"/>
  <c r="I243" i="11"/>
  <c r="H243" i="11"/>
  <c r="G243" i="11"/>
  <c r="F243" i="11"/>
  <c r="E243" i="11"/>
  <c r="O242" i="11"/>
  <c r="N242" i="11"/>
  <c r="L242" i="11"/>
  <c r="K242" i="11"/>
  <c r="I242" i="11"/>
  <c r="H242" i="11"/>
  <c r="G242" i="11"/>
  <c r="F242" i="11"/>
  <c r="E242" i="11"/>
  <c r="J242" i="11" s="1"/>
  <c r="P240" i="11"/>
  <c r="M240" i="11"/>
  <c r="J240" i="11"/>
  <c r="P239" i="11"/>
  <c r="M239" i="11"/>
  <c r="J239" i="11"/>
  <c r="Q239" i="11" s="1"/>
  <c r="P238" i="11"/>
  <c r="M238" i="11"/>
  <c r="Q238" i="11" s="1"/>
  <c r="J238" i="11"/>
  <c r="P237" i="11"/>
  <c r="Q237" i="11" s="1"/>
  <c r="M237" i="11"/>
  <c r="J237" i="11"/>
  <c r="P236" i="11"/>
  <c r="M236" i="11"/>
  <c r="J236" i="11"/>
  <c r="Q236" i="11" s="1"/>
  <c r="P235" i="11"/>
  <c r="M235" i="11"/>
  <c r="Q235" i="11" s="1"/>
  <c r="J235" i="11"/>
  <c r="P234" i="11"/>
  <c r="M234" i="11"/>
  <c r="J234" i="11"/>
  <c r="P233" i="11"/>
  <c r="M233" i="11"/>
  <c r="J233" i="11"/>
  <c r="Q233" i="11" s="1"/>
  <c r="P232" i="11"/>
  <c r="M232" i="11"/>
  <c r="Q232" i="11" s="1"/>
  <c r="J232" i="11"/>
  <c r="P231" i="11"/>
  <c r="Q231" i="11" s="1"/>
  <c r="M231" i="11"/>
  <c r="J231" i="11"/>
  <c r="P230" i="11"/>
  <c r="M230" i="11"/>
  <c r="J230" i="11"/>
  <c r="Q230" i="11" s="1"/>
  <c r="P229" i="11"/>
  <c r="M229" i="11"/>
  <c r="Q229" i="11" s="1"/>
  <c r="J229" i="11"/>
  <c r="P228" i="11"/>
  <c r="Q228" i="11" s="1"/>
  <c r="M228" i="11"/>
  <c r="J228" i="11"/>
  <c r="P227" i="11"/>
  <c r="M227" i="11"/>
  <c r="J227" i="11"/>
  <c r="Q227" i="11" s="1"/>
  <c r="P226" i="11"/>
  <c r="M226" i="11"/>
  <c r="Q226" i="11" s="1"/>
  <c r="J226" i="11"/>
  <c r="P225" i="11"/>
  <c r="Q225" i="11" s="1"/>
  <c r="M225" i="11"/>
  <c r="J225" i="11"/>
  <c r="P224" i="11"/>
  <c r="M224" i="11"/>
  <c r="J224" i="11"/>
  <c r="Q224" i="11" s="1"/>
  <c r="P223" i="11"/>
  <c r="M223" i="11"/>
  <c r="Q223" i="11" s="1"/>
  <c r="J223" i="11"/>
  <c r="P222" i="11"/>
  <c r="M222" i="11"/>
  <c r="J222" i="11"/>
  <c r="P221" i="11"/>
  <c r="M221" i="11"/>
  <c r="J221" i="11"/>
  <c r="Q221" i="11" s="1"/>
  <c r="O220" i="11"/>
  <c r="N220" i="11"/>
  <c r="P220" i="11" s="1"/>
  <c r="L220" i="11"/>
  <c r="K220" i="11"/>
  <c r="I220" i="11"/>
  <c r="H220" i="11"/>
  <c r="G220" i="11"/>
  <c r="F220" i="11"/>
  <c r="E220" i="11"/>
  <c r="P219" i="11"/>
  <c r="O219" i="11"/>
  <c r="N219" i="11"/>
  <c r="M219" i="11"/>
  <c r="L219" i="11"/>
  <c r="K219" i="11"/>
  <c r="I219" i="11"/>
  <c r="H219" i="11"/>
  <c r="G219" i="11"/>
  <c r="J219" i="11" s="1"/>
  <c r="F219" i="11"/>
  <c r="E219" i="11"/>
  <c r="P217" i="11"/>
  <c r="M217" i="11"/>
  <c r="J217" i="11"/>
  <c r="P216" i="11"/>
  <c r="M216" i="11"/>
  <c r="J216" i="11"/>
  <c r="P215" i="11"/>
  <c r="M215" i="11"/>
  <c r="J215" i="11"/>
  <c r="P214" i="11"/>
  <c r="M214" i="11"/>
  <c r="J214" i="11"/>
  <c r="Q214" i="11" s="1"/>
  <c r="P213" i="11"/>
  <c r="M213" i="11"/>
  <c r="Q213" i="11" s="1"/>
  <c r="J213" i="11"/>
  <c r="P212" i="11"/>
  <c r="Q212" i="11" s="1"/>
  <c r="M212" i="11"/>
  <c r="J212" i="11"/>
  <c r="P211" i="11"/>
  <c r="M211" i="11"/>
  <c r="J211" i="11"/>
  <c r="Q211" i="11" s="1"/>
  <c r="P210" i="11"/>
  <c r="M210" i="11"/>
  <c r="J210" i="11"/>
  <c r="P209" i="11"/>
  <c r="M209" i="11"/>
  <c r="J209" i="11"/>
  <c r="P208" i="11"/>
  <c r="M208" i="11"/>
  <c r="J208" i="11"/>
  <c r="Q208" i="11" s="1"/>
  <c r="O207" i="11"/>
  <c r="N207" i="11"/>
  <c r="L207" i="11"/>
  <c r="K207" i="11"/>
  <c r="M207" i="11" s="1"/>
  <c r="I207" i="11"/>
  <c r="H207" i="11"/>
  <c r="G207" i="11"/>
  <c r="F207" i="11"/>
  <c r="E207" i="11"/>
  <c r="P206" i="11"/>
  <c r="O206" i="11"/>
  <c r="N206" i="11"/>
  <c r="M206" i="11"/>
  <c r="L206" i="11"/>
  <c r="K206" i="11"/>
  <c r="I206" i="11"/>
  <c r="H206" i="11"/>
  <c r="G206" i="11"/>
  <c r="J206" i="11" s="1"/>
  <c r="F206" i="11"/>
  <c r="E206" i="11"/>
  <c r="P205" i="11"/>
  <c r="M205" i="11"/>
  <c r="J205" i="11"/>
  <c r="P204" i="11"/>
  <c r="M204" i="11"/>
  <c r="J204" i="11"/>
  <c r="P203" i="11"/>
  <c r="M203" i="11"/>
  <c r="J203" i="11"/>
  <c r="P202" i="11"/>
  <c r="M202" i="11"/>
  <c r="J202" i="11"/>
  <c r="P199" i="11"/>
  <c r="M199" i="11"/>
  <c r="J199" i="11"/>
  <c r="P198" i="11"/>
  <c r="Q198" i="11" s="1"/>
  <c r="M198" i="11"/>
  <c r="J198" i="11"/>
  <c r="P197" i="11"/>
  <c r="M197" i="11"/>
  <c r="J197" i="11"/>
  <c r="P196" i="11"/>
  <c r="M196" i="11"/>
  <c r="J196" i="11"/>
  <c r="P195" i="11"/>
  <c r="M195" i="11"/>
  <c r="J195" i="11"/>
  <c r="P194" i="11"/>
  <c r="Q194" i="11" s="1"/>
  <c r="M194" i="11"/>
  <c r="J194" i="11"/>
  <c r="P193" i="11"/>
  <c r="M193" i="11"/>
  <c r="J193" i="11"/>
  <c r="P192" i="11"/>
  <c r="Q192" i="11" s="1"/>
  <c r="M192" i="11"/>
  <c r="J192" i="11"/>
  <c r="P191" i="11"/>
  <c r="M191" i="11"/>
  <c r="J191" i="11"/>
  <c r="P190" i="11"/>
  <c r="M190" i="11"/>
  <c r="J190" i="11"/>
  <c r="P189" i="11"/>
  <c r="N181" i="11"/>
  <c r="L181" i="11"/>
  <c r="I181" i="11"/>
  <c r="L180" i="11"/>
  <c r="H180" i="11"/>
  <c r="P187" i="11"/>
  <c r="M187" i="11"/>
  <c r="J187" i="11"/>
  <c r="P186" i="11"/>
  <c r="M186" i="11"/>
  <c r="J186" i="11"/>
  <c r="P185" i="11"/>
  <c r="M185" i="11"/>
  <c r="J185" i="11"/>
  <c r="P184" i="11"/>
  <c r="M184" i="11"/>
  <c r="J184" i="11"/>
  <c r="Q184" i="11" s="1"/>
  <c r="P183" i="11"/>
  <c r="M183" i="11"/>
  <c r="J183" i="11"/>
  <c r="P182" i="11"/>
  <c r="M182" i="11"/>
  <c r="J182" i="11"/>
  <c r="Q182" i="11" s="1"/>
  <c r="K181" i="11"/>
  <c r="H181" i="11"/>
  <c r="F181" i="11"/>
  <c r="E181" i="11"/>
  <c r="I180" i="11"/>
  <c r="F180" i="11"/>
  <c r="P178" i="11"/>
  <c r="M178" i="11"/>
  <c r="J178" i="11"/>
  <c r="P177" i="11"/>
  <c r="M177" i="11"/>
  <c r="Q177" i="11" s="1"/>
  <c r="J177" i="11"/>
  <c r="P175" i="11"/>
  <c r="Q175" i="11" s="1"/>
  <c r="M175" i="11"/>
  <c r="J175" i="11"/>
  <c r="P173" i="11"/>
  <c r="M173" i="11"/>
  <c r="J173" i="11"/>
  <c r="Q173" i="11" s="1"/>
  <c r="P171" i="11"/>
  <c r="M171" i="11"/>
  <c r="Q171" i="11" s="1"/>
  <c r="J171" i="11"/>
  <c r="P170" i="11"/>
  <c r="M170" i="11"/>
  <c r="J170" i="11"/>
  <c r="P169" i="11"/>
  <c r="M169" i="11"/>
  <c r="J169" i="11"/>
  <c r="P166" i="11"/>
  <c r="M166" i="11"/>
  <c r="J166" i="11"/>
  <c r="Q166" i="11" s="1"/>
  <c r="P165" i="11"/>
  <c r="M165" i="11"/>
  <c r="J165" i="11"/>
  <c r="P164" i="11"/>
  <c r="M164" i="11"/>
  <c r="J164" i="11"/>
  <c r="P163" i="11"/>
  <c r="M163" i="11"/>
  <c r="Q163" i="11" s="1"/>
  <c r="J163" i="11"/>
  <c r="P162" i="11"/>
  <c r="M162" i="11"/>
  <c r="J162" i="11"/>
  <c r="P161" i="11"/>
  <c r="M161" i="11"/>
  <c r="J161" i="11"/>
  <c r="Q161" i="11" s="1"/>
  <c r="P160" i="11"/>
  <c r="M160" i="11"/>
  <c r="J160" i="11"/>
  <c r="P159" i="11"/>
  <c r="M159" i="11"/>
  <c r="J159" i="11"/>
  <c r="M158" i="11"/>
  <c r="O157" i="11"/>
  <c r="N157" i="11"/>
  <c r="L157" i="11"/>
  <c r="K157" i="11"/>
  <c r="I157" i="11"/>
  <c r="H157" i="11"/>
  <c r="G157" i="11"/>
  <c r="F157" i="11"/>
  <c r="E157" i="11"/>
  <c r="P155" i="11"/>
  <c r="M155" i="11"/>
  <c r="J155" i="11"/>
  <c r="P154" i="11"/>
  <c r="M154" i="11"/>
  <c r="J154" i="11"/>
  <c r="P153" i="11"/>
  <c r="M153" i="11"/>
  <c r="Q153" i="11" s="1"/>
  <c r="J153" i="11"/>
  <c r="P152" i="11"/>
  <c r="Q152" i="11" s="1"/>
  <c r="M152" i="11"/>
  <c r="J152" i="11"/>
  <c r="P151" i="11"/>
  <c r="M151" i="11"/>
  <c r="J151" i="11"/>
  <c r="P150" i="11"/>
  <c r="M150" i="11"/>
  <c r="J150" i="11"/>
  <c r="P149" i="11"/>
  <c r="Q149" i="11" s="1"/>
  <c r="M149" i="11"/>
  <c r="J149" i="11"/>
  <c r="P148" i="11"/>
  <c r="M148" i="11"/>
  <c r="J148" i="11"/>
  <c r="O147" i="11"/>
  <c r="N147" i="11"/>
  <c r="L147" i="11"/>
  <c r="K147" i="11"/>
  <c r="I147" i="11"/>
  <c r="H147" i="11"/>
  <c r="G147" i="11"/>
  <c r="F147" i="11"/>
  <c r="E147" i="11"/>
  <c r="P146" i="11"/>
  <c r="O146" i="11"/>
  <c r="N146" i="11"/>
  <c r="M146" i="11"/>
  <c r="L146" i="11"/>
  <c r="K146" i="11"/>
  <c r="I146" i="11"/>
  <c r="H146" i="11"/>
  <c r="G146" i="11"/>
  <c r="F146" i="11"/>
  <c r="E146" i="11"/>
  <c r="P144" i="11"/>
  <c r="M144" i="11"/>
  <c r="J144" i="11"/>
  <c r="P143" i="11"/>
  <c r="M143" i="11"/>
  <c r="Q143" i="11" s="1"/>
  <c r="J143" i="11"/>
  <c r="P142" i="11"/>
  <c r="M142" i="11"/>
  <c r="J142" i="11"/>
  <c r="P141" i="11"/>
  <c r="M141" i="11"/>
  <c r="J141" i="11"/>
  <c r="Q141" i="11" s="1"/>
  <c r="P140" i="11"/>
  <c r="M140" i="11"/>
  <c r="Q140" i="11" s="1"/>
  <c r="J140" i="11"/>
  <c r="P139" i="11"/>
  <c r="M139" i="11"/>
  <c r="J139" i="11"/>
  <c r="P138" i="11"/>
  <c r="M138" i="11"/>
  <c r="J138" i="11"/>
  <c r="P137" i="11"/>
  <c r="M137" i="11"/>
  <c r="Q137" i="11" s="1"/>
  <c r="J137" i="11"/>
  <c r="P136" i="11"/>
  <c r="M136" i="11"/>
  <c r="J136" i="11"/>
  <c r="P135" i="11"/>
  <c r="M135" i="11"/>
  <c r="J135" i="11"/>
  <c r="Q135" i="11" s="1"/>
  <c r="O134" i="11"/>
  <c r="N134" i="11"/>
  <c r="P134" i="11" s="1"/>
  <c r="L134" i="11"/>
  <c r="K134" i="11"/>
  <c r="I134" i="11"/>
  <c r="H134" i="11"/>
  <c r="G134" i="11"/>
  <c r="F134" i="11"/>
  <c r="E134" i="11"/>
  <c r="P133" i="11"/>
  <c r="O133" i="11"/>
  <c r="N133" i="11"/>
  <c r="M133" i="11"/>
  <c r="L133" i="11"/>
  <c r="K133" i="11"/>
  <c r="I133" i="11"/>
  <c r="H133" i="11"/>
  <c r="G133" i="11"/>
  <c r="F133" i="11"/>
  <c r="E133" i="11"/>
  <c r="P131" i="11"/>
  <c r="M131" i="11"/>
  <c r="J131" i="11"/>
  <c r="P130" i="11"/>
  <c r="M130" i="11"/>
  <c r="J130" i="11"/>
  <c r="P129" i="11"/>
  <c r="M129" i="11"/>
  <c r="J129" i="11"/>
  <c r="P128" i="11"/>
  <c r="M128" i="11"/>
  <c r="J128" i="11"/>
  <c r="Q128" i="11" s="1"/>
  <c r="P127" i="11"/>
  <c r="M127" i="11"/>
  <c r="J127" i="11"/>
  <c r="P126" i="11"/>
  <c r="M126" i="11"/>
  <c r="J126" i="11"/>
  <c r="P125" i="11"/>
  <c r="M125" i="11"/>
  <c r="J125" i="11"/>
  <c r="Q125" i="11" s="1"/>
  <c r="P124" i="11"/>
  <c r="M124" i="11"/>
  <c r="J124" i="11"/>
  <c r="P123" i="11"/>
  <c r="M123" i="11"/>
  <c r="J123" i="11"/>
  <c r="P122" i="11"/>
  <c r="M122" i="11"/>
  <c r="J122" i="11"/>
  <c r="Q122" i="11" s="1"/>
  <c r="P121" i="11"/>
  <c r="M121" i="11"/>
  <c r="J121" i="11"/>
  <c r="P120" i="11"/>
  <c r="M120" i="11"/>
  <c r="J120" i="11"/>
  <c r="P119" i="11"/>
  <c r="M119" i="11"/>
  <c r="J119" i="11"/>
  <c r="Q119" i="11" s="1"/>
  <c r="P118" i="11"/>
  <c r="M118" i="11"/>
  <c r="J118" i="11"/>
  <c r="O117" i="11"/>
  <c r="N117" i="11"/>
  <c r="P117" i="11" s="1"/>
  <c r="L117" i="11"/>
  <c r="K117" i="11"/>
  <c r="M117" i="11" s="1"/>
  <c r="I117" i="11"/>
  <c r="H117" i="11"/>
  <c r="G117" i="11"/>
  <c r="F117" i="11"/>
  <c r="E117" i="11"/>
  <c r="O116" i="11"/>
  <c r="N116" i="11"/>
  <c r="L116" i="11"/>
  <c r="K116" i="11"/>
  <c r="M116" i="11" s="1"/>
  <c r="I116" i="11"/>
  <c r="H116" i="11"/>
  <c r="G116" i="11"/>
  <c r="F116" i="11"/>
  <c r="E116" i="11"/>
  <c r="P114" i="11"/>
  <c r="M114" i="11"/>
  <c r="J114" i="11"/>
  <c r="P113" i="11"/>
  <c r="Q113" i="11" s="1"/>
  <c r="M113" i="11"/>
  <c r="J113" i="11"/>
  <c r="P112" i="11"/>
  <c r="M112" i="11"/>
  <c r="J112" i="11"/>
  <c r="P111" i="11"/>
  <c r="M111" i="11"/>
  <c r="J111" i="11"/>
  <c r="P110" i="11"/>
  <c r="O110" i="11"/>
  <c r="N110" i="11"/>
  <c r="M110" i="11"/>
  <c r="L110" i="11"/>
  <c r="K110" i="11"/>
  <c r="I110" i="11"/>
  <c r="H110" i="11"/>
  <c r="G110" i="11"/>
  <c r="F110" i="11"/>
  <c r="E110" i="11"/>
  <c r="O109" i="11"/>
  <c r="N109" i="11"/>
  <c r="P109" i="11" s="1"/>
  <c r="L109" i="11"/>
  <c r="K109" i="11"/>
  <c r="M109" i="11" s="1"/>
  <c r="I109" i="11"/>
  <c r="H109" i="11"/>
  <c r="G109" i="11"/>
  <c r="F109" i="11"/>
  <c r="E109" i="11"/>
  <c r="P107" i="11"/>
  <c r="M107" i="11"/>
  <c r="J107" i="11"/>
  <c r="P106" i="11"/>
  <c r="M106" i="11"/>
  <c r="J106" i="11"/>
  <c r="P105" i="11"/>
  <c r="M105" i="11"/>
  <c r="J105" i="11"/>
  <c r="P104" i="11"/>
  <c r="M104" i="11"/>
  <c r="Q104" i="11" s="1"/>
  <c r="J104" i="11"/>
  <c r="P103" i="11"/>
  <c r="M103" i="11"/>
  <c r="J103" i="11"/>
  <c r="P102" i="11"/>
  <c r="M102" i="11"/>
  <c r="J102" i="11"/>
  <c r="Q102" i="11" s="1"/>
  <c r="P101" i="11"/>
  <c r="M101" i="11"/>
  <c r="J101" i="11"/>
  <c r="P100" i="11"/>
  <c r="M100" i="11"/>
  <c r="J100" i="11"/>
  <c r="P99" i="11"/>
  <c r="M99" i="11"/>
  <c r="J99" i="11"/>
  <c r="P98" i="11"/>
  <c r="M98" i="11"/>
  <c r="Q98" i="11" s="1"/>
  <c r="J98" i="11"/>
  <c r="P97" i="11"/>
  <c r="O97" i="11"/>
  <c r="N97" i="11"/>
  <c r="M97" i="11"/>
  <c r="L97" i="11"/>
  <c r="K97" i="11"/>
  <c r="I97" i="11"/>
  <c r="H97" i="11"/>
  <c r="G97" i="11"/>
  <c r="F97" i="11"/>
  <c r="E97" i="11"/>
  <c r="O96" i="11"/>
  <c r="N96" i="11"/>
  <c r="P96" i="11" s="1"/>
  <c r="L96" i="11"/>
  <c r="K96" i="11"/>
  <c r="M96" i="11" s="1"/>
  <c r="I96" i="11"/>
  <c r="H96" i="11"/>
  <c r="G96" i="11"/>
  <c r="F96" i="11"/>
  <c r="E96" i="11"/>
  <c r="J96" i="11" s="1"/>
  <c r="P94" i="11"/>
  <c r="M94" i="11"/>
  <c r="J94" i="11"/>
  <c r="P93" i="11"/>
  <c r="M93" i="11"/>
  <c r="J93" i="11"/>
  <c r="P92" i="11"/>
  <c r="M92" i="11"/>
  <c r="J92" i="11"/>
  <c r="Q92" i="11" s="1"/>
  <c r="P91" i="11"/>
  <c r="M91" i="11"/>
  <c r="J91" i="11"/>
  <c r="N90" i="11"/>
  <c r="K90" i="11"/>
  <c r="N89" i="11"/>
  <c r="K89" i="11"/>
  <c r="K85" i="11" s="1"/>
  <c r="P88" i="11"/>
  <c r="M88" i="11"/>
  <c r="J88" i="11"/>
  <c r="P87" i="11"/>
  <c r="M87" i="11"/>
  <c r="J87" i="11"/>
  <c r="Q87" i="11" s="1"/>
  <c r="O86" i="11"/>
  <c r="L86" i="11"/>
  <c r="K86" i="11"/>
  <c r="I86" i="11"/>
  <c r="H86" i="11"/>
  <c r="G86" i="11"/>
  <c r="F86" i="11"/>
  <c r="E86" i="11"/>
  <c r="O85" i="11"/>
  <c r="M85" i="11"/>
  <c r="L85" i="11"/>
  <c r="I85" i="11"/>
  <c r="H85" i="11"/>
  <c r="G85" i="11"/>
  <c r="J85" i="11" s="1"/>
  <c r="F85" i="11"/>
  <c r="E85" i="11"/>
  <c r="P83" i="11"/>
  <c r="M83" i="11"/>
  <c r="J83" i="11"/>
  <c r="P82" i="11"/>
  <c r="M82" i="11"/>
  <c r="J82" i="11"/>
  <c r="P81" i="11"/>
  <c r="M81" i="11"/>
  <c r="J81" i="11"/>
  <c r="P80" i="11"/>
  <c r="M80" i="11"/>
  <c r="J80" i="11"/>
  <c r="P79" i="11"/>
  <c r="M79" i="11"/>
  <c r="J79" i="11"/>
  <c r="P78" i="11"/>
  <c r="Q78" i="11" s="1"/>
  <c r="M78" i="11"/>
  <c r="J78" i="11"/>
  <c r="P77" i="11"/>
  <c r="M77" i="11"/>
  <c r="J77" i="11"/>
  <c r="P76" i="11"/>
  <c r="M76" i="11"/>
  <c r="J76" i="11"/>
  <c r="P75" i="11"/>
  <c r="Q75" i="11" s="1"/>
  <c r="M75" i="11"/>
  <c r="J75" i="11"/>
  <c r="P74" i="11"/>
  <c r="M74" i="11"/>
  <c r="J74" i="11"/>
  <c r="P73" i="11"/>
  <c r="M73" i="11"/>
  <c r="J73" i="11"/>
  <c r="P72" i="11"/>
  <c r="Q72" i="11" s="1"/>
  <c r="M72" i="11"/>
  <c r="J72" i="11"/>
  <c r="P71" i="11"/>
  <c r="M71" i="11"/>
  <c r="J71" i="11"/>
  <c r="P70" i="11"/>
  <c r="M70" i="11"/>
  <c r="J70" i="11"/>
  <c r="P69" i="11"/>
  <c r="Q69" i="11" s="1"/>
  <c r="M69" i="11"/>
  <c r="J69" i="11"/>
  <c r="P68" i="11"/>
  <c r="M68" i="11"/>
  <c r="J68" i="11"/>
  <c r="P67" i="11"/>
  <c r="M67" i="11"/>
  <c r="J67" i="11"/>
  <c r="P66" i="11"/>
  <c r="Q66" i="11" s="1"/>
  <c r="M66" i="11"/>
  <c r="J66" i="11"/>
  <c r="P65" i="11"/>
  <c r="M65" i="11"/>
  <c r="J65" i="11"/>
  <c r="P64" i="11"/>
  <c r="M64" i="11"/>
  <c r="J64" i="11"/>
  <c r="P63" i="11"/>
  <c r="M63" i="11"/>
  <c r="J63" i="11"/>
  <c r="P62" i="11"/>
  <c r="M62" i="11"/>
  <c r="J62" i="11"/>
  <c r="P61" i="11"/>
  <c r="M61" i="11"/>
  <c r="J61" i="11"/>
  <c r="P60" i="11"/>
  <c r="Q60" i="11" s="1"/>
  <c r="M60" i="11"/>
  <c r="J60" i="11"/>
  <c r="O59" i="11"/>
  <c r="N59" i="11"/>
  <c r="P59" i="11" s="1"/>
  <c r="L59" i="11"/>
  <c r="K59" i="11"/>
  <c r="M59" i="11" s="1"/>
  <c r="I59" i="11"/>
  <c r="H59" i="11"/>
  <c r="G59" i="11"/>
  <c r="F59" i="11"/>
  <c r="E59" i="11"/>
  <c r="O58" i="11"/>
  <c r="N58" i="11"/>
  <c r="P58" i="11" s="1"/>
  <c r="L58" i="11"/>
  <c r="K58" i="11"/>
  <c r="I58" i="11"/>
  <c r="H58" i="11"/>
  <c r="G58" i="11"/>
  <c r="F58" i="11"/>
  <c r="E58" i="11"/>
  <c r="P56" i="11"/>
  <c r="M56" i="11"/>
  <c r="J56" i="11"/>
  <c r="P55" i="11"/>
  <c r="M55" i="11"/>
  <c r="J55" i="11"/>
  <c r="P54" i="11"/>
  <c r="M54" i="11"/>
  <c r="J54" i="11"/>
  <c r="P53" i="11"/>
  <c r="Q53" i="11" s="1"/>
  <c r="M53" i="11"/>
  <c r="J53" i="11"/>
  <c r="P52" i="11"/>
  <c r="M52" i="11"/>
  <c r="J52" i="11"/>
  <c r="Q52" i="11" s="1"/>
  <c r="P51" i="11"/>
  <c r="M51" i="11"/>
  <c r="J51" i="11"/>
  <c r="P50" i="11"/>
  <c r="M50" i="11"/>
  <c r="J50" i="11"/>
  <c r="P49" i="11"/>
  <c r="M49" i="11"/>
  <c r="J49" i="11"/>
  <c r="Q49" i="11" s="1"/>
  <c r="P48" i="11"/>
  <c r="M48" i="11"/>
  <c r="J48" i="11"/>
  <c r="P47" i="11"/>
  <c r="M47" i="11"/>
  <c r="J47" i="11"/>
  <c r="P46" i="11"/>
  <c r="M46" i="11"/>
  <c r="J46" i="11"/>
  <c r="Q46" i="11" s="1"/>
  <c r="P45" i="11"/>
  <c r="M45" i="11"/>
  <c r="J45" i="11"/>
  <c r="J43" i="11" s="1"/>
  <c r="P44" i="11"/>
  <c r="O44" i="11"/>
  <c r="O40" i="11" s="1"/>
  <c r="N44" i="11"/>
  <c r="M44" i="11"/>
  <c r="L44" i="11"/>
  <c r="L40" i="11" s="1"/>
  <c r="K44" i="11"/>
  <c r="K40" i="11" s="1"/>
  <c r="M40" i="11" s="1"/>
  <c r="I44" i="11"/>
  <c r="I40" i="11" s="1"/>
  <c r="H44" i="11"/>
  <c r="H40" i="11" s="1"/>
  <c r="G44" i="11"/>
  <c r="G40" i="11" s="1"/>
  <c r="F44" i="11"/>
  <c r="F40" i="11" s="1"/>
  <c r="E44" i="11"/>
  <c r="O43" i="11"/>
  <c r="N43" i="11"/>
  <c r="L43" i="11"/>
  <c r="K43" i="11"/>
  <c r="I43" i="11"/>
  <c r="I39" i="11" s="1"/>
  <c r="H43" i="11"/>
  <c r="H39" i="11" s="1"/>
  <c r="G43" i="11"/>
  <c r="G39" i="11" s="1"/>
  <c r="F43" i="11"/>
  <c r="E43" i="11"/>
  <c r="P42" i="11"/>
  <c r="M42" i="11"/>
  <c r="J42" i="11"/>
  <c r="P41" i="11"/>
  <c r="M41" i="11"/>
  <c r="J41" i="11"/>
  <c r="N40" i="11"/>
  <c r="P40" i="11" s="1"/>
  <c r="E40" i="11"/>
  <c r="O39" i="11"/>
  <c r="N39" i="11"/>
  <c r="L39" i="11"/>
  <c r="K39" i="11"/>
  <c r="F39" i="11"/>
  <c r="E39" i="11"/>
  <c r="K157" i="1"/>
  <c r="K147" i="1"/>
  <c r="K146" i="1"/>
  <c r="K198" i="13" l="1"/>
  <c r="Q177" i="1"/>
  <c r="J4" i="6"/>
  <c r="Q134" i="10"/>
  <c r="Q272" i="9"/>
  <c r="Q189" i="9"/>
  <c r="K5" i="9"/>
  <c r="M5" i="9" s="1"/>
  <c r="M7" i="9"/>
  <c r="K4" i="9"/>
  <c r="M4" i="9" s="1"/>
  <c r="Q89" i="9"/>
  <c r="N85" i="9"/>
  <c r="E5" i="9"/>
  <c r="J5" i="9" s="1"/>
  <c r="J7" i="9"/>
  <c r="Q264" i="9"/>
  <c r="N5" i="9"/>
  <c r="P5" i="9" s="1"/>
  <c r="Q5" i="9" s="1"/>
  <c r="P7" i="9"/>
  <c r="Q7" i="9" s="1"/>
  <c r="Q263" i="8"/>
  <c r="P4" i="8"/>
  <c r="P180" i="8"/>
  <c r="Q180" i="8" s="1"/>
  <c r="P7" i="8"/>
  <c r="J4" i="8"/>
  <c r="Q6" i="8"/>
  <c r="N5" i="8"/>
  <c r="P5" i="8" s="1"/>
  <c r="Q271" i="8"/>
  <c r="J7" i="8"/>
  <c r="K5" i="8"/>
  <c r="M5" i="8" s="1"/>
  <c r="Q264" i="8"/>
  <c r="Q181" i="8"/>
  <c r="M7" i="8"/>
  <c r="M4" i="8"/>
  <c r="E5" i="8"/>
  <c r="J5" i="8" s="1"/>
  <c r="J7" i="7"/>
  <c r="E5" i="7"/>
  <c r="J5" i="7" s="1"/>
  <c r="P7" i="7"/>
  <c r="N4" i="7"/>
  <c r="P4" i="7" s="1"/>
  <c r="Q4" i="7" s="1"/>
  <c r="Q264" i="7"/>
  <c r="Q181" i="7"/>
  <c r="M7" i="7"/>
  <c r="Q6" i="7"/>
  <c r="N5" i="7"/>
  <c r="P5" i="7" s="1"/>
  <c r="P180" i="6"/>
  <c r="Q180" i="6" s="1"/>
  <c r="K5" i="6"/>
  <c r="M5" i="6" s="1"/>
  <c r="Q6" i="6"/>
  <c r="N5" i="6"/>
  <c r="P5" i="6" s="1"/>
  <c r="Q181" i="6"/>
  <c r="Q44" i="6"/>
  <c r="E5" i="6"/>
  <c r="J5" i="6" s="1"/>
  <c r="J6" i="6"/>
  <c r="P4" i="6"/>
  <c r="Q4" i="6" s="1"/>
  <c r="J264" i="10"/>
  <c r="Q180" i="10"/>
  <c r="K5" i="10"/>
  <c r="M5" i="10" s="1"/>
  <c r="M7" i="10"/>
  <c r="Q89" i="10"/>
  <c r="N85" i="10"/>
  <c r="E5" i="10"/>
  <c r="J5" i="10" s="1"/>
  <c r="J7" i="10"/>
  <c r="N5" i="10"/>
  <c r="P5" i="10" s="1"/>
  <c r="P7" i="10"/>
  <c r="Q7" i="10" s="1"/>
  <c r="P264" i="10"/>
  <c r="Q264" i="10" s="1"/>
  <c r="Q189" i="5"/>
  <c r="Q180" i="5"/>
  <c r="Q89" i="5"/>
  <c r="N85" i="5"/>
  <c r="P85" i="5" s="1"/>
  <c r="Q85" i="5" s="1"/>
  <c r="Q8" i="5"/>
  <c r="N4" i="5"/>
  <c r="P4" i="5" s="1"/>
  <c r="P6" i="5"/>
  <c r="Q264" i="5"/>
  <c r="M181" i="5"/>
  <c r="Q181" i="5" s="1"/>
  <c r="K5" i="5"/>
  <c r="M5" i="5" s="1"/>
  <c r="Q58" i="5"/>
  <c r="K4" i="5"/>
  <c r="M4" i="5" s="1"/>
  <c r="M6" i="5"/>
  <c r="P7" i="5"/>
  <c r="Q7" i="5" s="1"/>
  <c r="N5" i="5"/>
  <c r="P5" i="5" s="1"/>
  <c r="Q5" i="5" s="1"/>
  <c r="J7" i="5"/>
  <c r="E5" i="5"/>
  <c r="J5" i="5" s="1"/>
  <c r="E4" i="5"/>
  <c r="J4" i="5" s="1"/>
  <c r="J6" i="5"/>
  <c r="Q263" i="4"/>
  <c r="Q180" i="4"/>
  <c r="Q271" i="4"/>
  <c r="Q97" i="4"/>
  <c r="E5" i="4"/>
  <c r="J5" i="4" s="1"/>
  <c r="J6" i="4"/>
  <c r="Q6" i="4" s="1"/>
  <c r="M4" i="4"/>
  <c r="Q189" i="4"/>
  <c r="N4" i="4"/>
  <c r="P4" i="4" s="1"/>
  <c r="Q4" i="4" s="1"/>
  <c r="Q272" i="4"/>
  <c r="Q181" i="4"/>
  <c r="Q90" i="4"/>
  <c r="N86" i="4"/>
  <c r="J4" i="4"/>
  <c r="M264" i="3"/>
  <c r="Q116" i="3"/>
  <c r="E5" i="3"/>
  <c r="J5" i="3" s="1"/>
  <c r="J7" i="3"/>
  <c r="J264" i="3"/>
  <c r="Q90" i="3"/>
  <c r="N86" i="3"/>
  <c r="P86" i="3" s="1"/>
  <c r="Q86" i="3" s="1"/>
  <c r="P7" i="3"/>
  <c r="N4" i="3"/>
  <c r="P4" i="3" s="1"/>
  <c r="Q4" i="3" s="1"/>
  <c r="Q189" i="3"/>
  <c r="K5" i="3"/>
  <c r="M5" i="3" s="1"/>
  <c r="M7" i="3"/>
  <c r="P264" i="3"/>
  <c r="Q264" i="3" s="1"/>
  <c r="Q44" i="2"/>
  <c r="Q22" i="2"/>
  <c r="Q89" i="2"/>
  <c r="N85" i="2"/>
  <c r="P85" i="2" s="1"/>
  <c r="Q85" i="2" s="1"/>
  <c r="M6" i="2"/>
  <c r="K4" i="2"/>
  <c r="M4" i="2" s="1"/>
  <c r="J263" i="2"/>
  <c r="Q263" i="2" s="1"/>
  <c r="E4" i="2"/>
  <c r="J4" i="2" s="1"/>
  <c r="P6" i="2"/>
  <c r="N4" i="2"/>
  <c r="P4" i="2" s="1"/>
  <c r="Q7" i="2"/>
  <c r="J5" i="2"/>
  <c r="Q5" i="2" s="1"/>
  <c r="J264" i="2"/>
  <c r="Q264" i="2" s="1"/>
  <c r="Q316" i="11"/>
  <c r="Q310" i="11"/>
  <c r="Q308" i="11"/>
  <c r="Q304" i="11"/>
  <c r="Q302" i="11"/>
  <c r="Q298" i="11"/>
  <c r="Q296" i="11"/>
  <c r="Q292" i="11"/>
  <c r="Q290" i="11"/>
  <c r="Q286" i="11"/>
  <c r="Q284" i="11"/>
  <c r="Q278" i="11"/>
  <c r="Q274" i="11"/>
  <c r="Q266" i="11"/>
  <c r="Q259" i="11"/>
  <c r="J243" i="11"/>
  <c r="Q253" i="11"/>
  <c r="Q251" i="11"/>
  <c r="P243" i="11"/>
  <c r="Q243" i="11" s="1"/>
  <c r="P189" i="1"/>
  <c r="Q197" i="1"/>
  <c r="Q201" i="1"/>
  <c r="J200" i="13" s="1"/>
  <c r="J189" i="1"/>
  <c r="Q189" i="1" s="1"/>
  <c r="Q195" i="1"/>
  <c r="Q191" i="1"/>
  <c r="Q194" i="1"/>
  <c r="Q198" i="1"/>
  <c r="Q192" i="1"/>
  <c r="Q188" i="1"/>
  <c r="Q240" i="11"/>
  <c r="Q234" i="11"/>
  <c r="Q222" i="11"/>
  <c r="M181" i="11"/>
  <c r="Q48" i="11"/>
  <c r="Q51" i="11"/>
  <c r="Q55" i="11"/>
  <c r="Q62" i="11"/>
  <c r="Q65" i="11"/>
  <c r="Q68" i="11"/>
  <c r="Q74" i="11"/>
  <c r="Q77" i="11"/>
  <c r="Q80" i="11"/>
  <c r="Q83" i="11"/>
  <c r="Q91" i="11"/>
  <c r="Q96" i="11"/>
  <c r="Q100" i="11"/>
  <c r="Q106" i="11"/>
  <c r="J110" i="11"/>
  <c r="Q110" i="11" s="1"/>
  <c r="Q112" i="11"/>
  <c r="J116" i="11"/>
  <c r="Q118" i="11"/>
  <c r="Q121" i="11"/>
  <c r="Q124" i="11"/>
  <c r="Q130" i="11"/>
  <c r="Q139" i="11"/>
  <c r="Q142" i="11"/>
  <c r="J146" i="11"/>
  <c r="Q148" i="11"/>
  <c r="Q151" i="11"/>
  <c r="Q154" i="11"/>
  <c r="Q162" i="11"/>
  <c r="Q165" i="11"/>
  <c r="Q169" i="11"/>
  <c r="Q191" i="11"/>
  <c r="Q193" i="11"/>
  <c r="Q197" i="11"/>
  <c r="Q202" i="11"/>
  <c r="Q205" i="11"/>
  <c r="Q210" i="11"/>
  <c r="Q216" i="11"/>
  <c r="Q158" i="11"/>
  <c r="M39" i="11"/>
  <c r="J44" i="11"/>
  <c r="Q54" i="11"/>
  <c r="Q61" i="11"/>
  <c r="Q64" i="11"/>
  <c r="Q67" i="11"/>
  <c r="Q73" i="11"/>
  <c r="Q76" i="11"/>
  <c r="Q79" i="11"/>
  <c r="Q82" i="11"/>
  <c r="Q93" i="11"/>
  <c r="J97" i="11"/>
  <c r="Q99" i="11"/>
  <c r="Q105" i="11"/>
  <c r="J109" i="11"/>
  <c r="Q109" i="11" s="1"/>
  <c r="Q111" i="11"/>
  <c r="Q114" i="11"/>
  <c r="P116" i="11"/>
  <c r="Q116" i="11" s="1"/>
  <c r="Q120" i="11"/>
  <c r="Q123" i="11"/>
  <c r="Q126" i="11"/>
  <c r="Q129" i="11"/>
  <c r="J133" i="11"/>
  <c r="Q138" i="11"/>
  <c r="Q144" i="11"/>
  <c r="Q150" i="11"/>
  <c r="Q164" i="11"/>
  <c r="Q178" i="11"/>
  <c r="O181" i="11"/>
  <c r="Q183" i="11"/>
  <c r="Q185" i="11"/>
  <c r="Q190" i="11"/>
  <c r="Q196" i="11"/>
  <c r="Q204" i="11"/>
  <c r="Q209" i="11"/>
  <c r="Q217" i="11"/>
  <c r="Q215" i="11"/>
  <c r="Q203" i="11"/>
  <c r="Q199" i="11"/>
  <c r="Q187" i="11"/>
  <c r="J157" i="11"/>
  <c r="Q178" i="1"/>
  <c r="Q172" i="1"/>
  <c r="Q160" i="11"/>
  <c r="Q155" i="11"/>
  <c r="J147" i="11"/>
  <c r="Q136" i="11"/>
  <c r="Q131" i="11"/>
  <c r="J117" i="11"/>
  <c r="Q117" i="11" s="1"/>
  <c r="Q127" i="11"/>
  <c r="Q107" i="11"/>
  <c r="Q103" i="11"/>
  <c r="Q101" i="11"/>
  <c r="Q94" i="11"/>
  <c r="J86" i="11"/>
  <c r="Q88" i="11"/>
  <c r="Q81" i="11"/>
  <c r="Q70" i="11"/>
  <c r="Q71" i="11"/>
  <c r="Q63" i="11"/>
  <c r="J59" i="11"/>
  <c r="Q59" i="11" s="1"/>
  <c r="Q56" i="11"/>
  <c r="Q50" i="11"/>
  <c r="Q44" i="11"/>
  <c r="J40" i="11"/>
  <c r="Q40" i="11" s="1"/>
  <c r="Q42" i="11"/>
  <c r="N86" i="11"/>
  <c r="P86" i="11" s="1"/>
  <c r="Q90" i="11"/>
  <c r="N180" i="11"/>
  <c r="P180" i="11" s="1"/>
  <c r="P188" i="11"/>
  <c r="Q41" i="11"/>
  <c r="P43" i="11"/>
  <c r="Q47" i="11"/>
  <c r="M58" i="11"/>
  <c r="Q89" i="11"/>
  <c r="N85" i="11"/>
  <c r="P85" i="11" s="1"/>
  <c r="Q85" i="11" s="1"/>
  <c r="Q133" i="11"/>
  <c r="M134" i="11"/>
  <c r="P147" i="11"/>
  <c r="G180" i="11"/>
  <c r="K180" i="11"/>
  <c r="M180" i="11" s="1"/>
  <c r="M188" i="11"/>
  <c r="J39" i="11"/>
  <c r="P39" i="11"/>
  <c r="Q45" i="11"/>
  <c r="M43" i="11"/>
  <c r="J58" i="11"/>
  <c r="M86" i="11"/>
  <c r="Q97" i="11"/>
  <c r="J134" i="11"/>
  <c r="Q146" i="11"/>
  <c r="M147" i="11"/>
  <c r="E180" i="11"/>
  <c r="J188" i="11"/>
  <c r="J189" i="11"/>
  <c r="Q189" i="11" s="1"/>
  <c r="Q206" i="11"/>
  <c r="J264" i="11"/>
  <c r="Q264" i="11" s="1"/>
  <c r="P157" i="11"/>
  <c r="Q159" i="11"/>
  <c r="Q170" i="11"/>
  <c r="Q186" i="11"/>
  <c r="Q195" i="11"/>
  <c r="J207" i="11"/>
  <c r="Q219" i="11"/>
  <c r="M220" i="11"/>
  <c r="P242" i="11"/>
  <c r="J263" i="11"/>
  <c r="P263" i="11"/>
  <c r="J271" i="11"/>
  <c r="Q271" i="11"/>
  <c r="M272" i="11"/>
  <c r="P293" i="11"/>
  <c r="M157" i="11"/>
  <c r="J181" i="11"/>
  <c r="P181" i="11"/>
  <c r="P207" i="11"/>
  <c r="Q207" i="11" s="1"/>
  <c r="J220" i="11"/>
  <c r="M242" i="11"/>
  <c r="M263" i="11"/>
  <c r="J272" i="11"/>
  <c r="Q272" i="11" s="1"/>
  <c r="M293" i="11"/>
  <c r="O188" i="12"/>
  <c r="P188" i="12" s="1"/>
  <c r="N188" i="12"/>
  <c r="P176" i="12"/>
  <c r="P174" i="12"/>
  <c r="P172" i="12"/>
  <c r="M176" i="12"/>
  <c r="M174" i="12"/>
  <c r="M172" i="12"/>
  <c r="J176" i="12"/>
  <c r="J174" i="12"/>
  <c r="J172" i="12"/>
  <c r="D167" i="13"/>
  <c r="AB175" i="13"/>
  <c r="AB173" i="13"/>
  <c r="AB171" i="13"/>
  <c r="AB167" i="13"/>
  <c r="Z175" i="13"/>
  <c r="AA175" i="13" s="1"/>
  <c r="Z173" i="13"/>
  <c r="Z171" i="13"/>
  <c r="AA171" i="13" s="1"/>
  <c r="Z167" i="13"/>
  <c r="X175" i="13"/>
  <c r="X173" i="13"/>
  <c r="X171" i="13"/>
  <c r="Y171" i="13" s="1"/>
  <c r="X167" i="13"/>
  <c r="V175" i="13"/>
  <c r="W175" i="13" s="1"/>
  <c r="V173" i="13"/>
  <c r="W173" i="13" s="1"/>
  <c r="V171" i="13"/>
  <c r="V167" i="13"/>
  <c r="W167" i="13" s="1"/>
  <c r="T175" i="13"/>
  <c r="U175" i="13" s="1"/>
  <c r="T173" i="13"/>
  <c r="T171" i="13"/>
  <c r="T167" i="13"/>
  <c r="U167" i="13" s="1"/>
  <c r="R175" i="13"/>
  <c r="R173" i="13"/>
  <c r="R171" i="13"/>
  <c r="R167" i="13"/>
  <c r="P175" i="13"/>
  <c r="Q175" i="13" s="1"/>
  <c r="P173" i="13"/>
  <c r="P171" i="13"/>
  <c r="P167" i="13"/>
  <c r="Q167" i="13" s="1"/>
  <c r="N175" i="13"/>
  <c r="O175" i="13" s="1"/>
  <c r="N173" i="13"/>
  <c r="N171" i="13"/>
  <c r="O171" i="13" s="1"/>
  <c r="N167" i="13"/>
  <c r="O167" i="13" s="1"/>
  <c r="L175" i="13"/>
  <c r="L173" i="13"/>
  <c r="L171" i="13"/>
  <c r="L167" i="13"/>
  <c r="J175" i="13"/>
  <c r="J173" i="13"/>
  <c r="I173" i="13" s="1"/>
  <c r="J171" i="13"/>
  <c r="J167" i="13"/>
  <c r="H175" i="13"/>
  <c r="G175" i="13" s="1"/>
  <c r="H173" i="13"/>
  <c r="H171" i="13"/>
  <c r="H167" i="13"/>
  <c r="G167" i="13" s="1"/>
  <c r="F175" i="13"/>
  <c r="F173" i="13"/>
  <c r="F171" i="13"/>
  <c r="F167" i="13"/>
  <c r="E167" i="13"/>
  <c r="I200" i="13" l="1"/>
  <c r="K200" i="13"/>
  <c r="Q5" i="7"/>
  <c r="X4" i="13" s="1"/>
  <c r="Q4" i="2"/>
  <c r="G171" i="13"/>
  <c r="I167" i="13"/>
  <c r="I175" i="13"/>
  <c r="S173" i="13"/>
  <c r="G173" i="13"/>
  <c r="I171" i="13"/>
  <c r="Q171" i="13"/>
  <c r="S167" i="13"/>
  <c r="S175" i="13"/>
  <c r="U173" i="13"/>
  <c r="W171" i="13"/>
  <c r="AA167" i="13"/>
  <c r="AA173" i="13"/>
  <c r="P85" i="9"/>
  <c r="Q85" i="9" s="1"/>
  <c r="N4" i="9"/>
  <c r="P4" i="9" s="1"/>
  <c r="Q4" i="9" s="1"/>
  <c r="Y173" i="13"/>
  <c r="Q4" i="8"/>
  <c r="Y167" i="13"/>
  <c r="Y175" i="13"/>
  <c r="Q5" i="8"/>
  <c r="Q7" i="8"/>
  <c r="Q7" i="7"/>
  <c r="U171" i="13"/>
  <c r="Q5" i="6"/>
  <c r="S171" i="13"/>
  <c r="Q5" i="10"/>
  <c r="P85" i="10"/>
  <c r="Q85" i="10" s="1"/>
  <c r="N4" i="10"/>
  <c r="P4" i="10" s="1"/>
  <c r="Q4" i="10" s="1"/>
  <c r="Q173" i="13"/>
  <c r="Q6" i="5"/>
  <c r="Q4" i="5"/>
  <c r="O173" i="13"/>
  <c r="P86" i="4"/>
  <c r="Q86" i="4" s="1"/>
  <c r="N5" i="4"/>
  <c r="P5" i="4" s="1"/>
  <c r="Q5" i="4" s="1"/>
  <c r="Q7" i="3"/>
  <c r="N5" i="3"/>
  <c r="P5" i="3" s="1"/>
  <c r="Q5" i="3" s="1"/>
  <c r="K167" i="13"/>
  <c r="M167" i="13"/>
  <c r="M175" i="13"/>
  <c r="K175" i="13"/>
  <c r="M171" i="13"/>
  <c r="K171" i="13"/>
  <c r="Q6" i="2"/>
  <c r="K173" i="13"/>
  <c r="M173" i="13"/>
  <c r="Q220" i="11"/>
  <c r="J180" i="11"/>
  <c r="Q58" i="11"/>
  <c r="Q181" i="11"/>
  <c r="Q147" i="11"/>
  <c r="Q134" i="11"/>
  <c r="Q86" i="11"/>
  <c r="Q157" i="11"/>
  <c r="Q188" i="11"/>
  <c r="Q293" i="11"/>
  <c r="Q242" i="11"/>
  <c r="Q43" i="11"/>
  <c r="Q180" i="11"/>
  <c r="Q263" i="11"/>
  <c r="Q39" i="11"/>
  <c r="D196" i="13"/>
  <c r="AB186" i="13"/>
  <c r="D184" i="13"/>
  <c r="D177" i="13"/>
  <c r="D171" i="13"/>
  <c r="AB165" i="13"/>
  <c r="D163" i="13"/>
  <c r="AB159" i="13"/>
  <c r="AB154" i="13"/>
  <c r="D154" i="13"/>
  <c r="AB150" i="13"/>
  <c r="AB148" i="13"/>
  <c r="D148" i="13"/>
  <c r="D143" i="13"/>
  <c r="AB139" i="13"/>
  <c r="D137" i="13"/>
  <c r="AB130" i="13"/>
  <c r="D128" i="13"/>
  <c r="AB124" i="13"/>
  <c r="D122" i="13"/>
  <c r="AB118" i="13"/>
  <c r="AB111" i="13"/>
  <c r="AB104" i="13"/>
  <c r="D102" i="13"/>
  <c r="AB98" i="13"/>
  <c r="AB91" i="13"/>
  <c r="AB87" i="13"/>
  <c r="AB80" i="13"/>
  <c r="D78" i="13"/>
  <c r="AB74" i="13"/>
  <c r="D72" i="13"/>
  <c r="AB68" i="13"/>
  <c r="D66" i="13"/>
  <c r="AB62" i="13"/>
  <c r="D60" i="13"/>
  <c r="AB55" i="13"/>
  <c r="D53" i="13"/>
  <c r="AB49" i="13"/>
  <c r="D36" i="13"/>
  <c r="AB32" i="13"/>
  <c r="AB28" i="13"/>
  <c r="D26" i="13"/>
  <c r="AB16" i="13"/>
  <c r="D14" i="13"/>
  <c r="Z194" i="13"/>
  <c r="Z186" i="13"/>
  <c r="Z165" i="13"/>
  <c r="AA165" i="13" s="1"/>
  <c r="Z159" i="13"/>
  <c r="AA159" i="13" s="1"/>
  <c r="Z150" i="13"/>
  <c r="Z143" i="13"/>
  <c r="Z137" i="13"/>
  <c r="Z128" i="13"/>
  <c r="Z122" i="13"/>
  <c r="Z102" i="13"/>
  <c r="Z87" i="13"/>
  <c r="AA87" i="13" s="1"/>
  <c r="Z82" i="13"/>
  <c r="Z80" i="13"/>
  <c r="AA80" i="13" s="1"/>
  <c r="Z74" i="13"/>
  <c r="AA74" i="13" s="1"/>
  <c r="Z68" i="13"/>
  <c r="Z62" i="13"/>
  <c r="AA62" i="13" s="1"/>
  <c r="Z55" i="13"/>
  <c r="AA55" i="13" s="1"/>
  <c r="Z49" i="13"/>
  <c r="Z36" i="13"/>
  <c r="Z32" i="13"/>
  <c r="AA32" i="13" s="1"/>
  <c r="Z20" i="13"/>
  <c r="Z18" i="13"/>
  <c r="Z14" i="13"/>
  <c r="X194" i="13"/>
  <c r="X186" i="13"/>
  <c r="Y186" i="13" s="1"/>
  <c r="X163" i="13"/>
  <c r="X161" i="13"/>
  <c r="X141" i="13"/>
  <c r="X135" i="13"/>
  <c r="X130" i="13"/>
  <c r="X118" i="13"/>
  <c r="X113" i="13"/>
  <c r="X111" i="13"/>
  <c r="X82" i="13"/>
  <c r="X76" i="13"/>
  <c r="X64" i="13"/>
  <c r="X55" i="13"/>
  <c r="Y55" i="13" s="1"/>
  <c r="X51" i="13"/>
  <c r="X49" i="13"/>
  <c r="Y49" i="13" s="1"/>
  <c r="X36" i="13"/>
  <c r="Y36" i="13" s="1"/>
  <c r="X26" i="13"/>
  <c r="X20" i="13"/>
  <c r="Y20" i="13" s="1"/>
  <c r="X14" i="13"/>
  <c r="Y14" i="13" s="1"/>
  <c r="T196" i="13"/>
  <c r="T192" i="13"/>
  <c r="T184" i="13"/>
  <c r="T177" i="13"/>
  <c r="T163" i="13"/>
  <c r="T154" i="13"/>
  <c r="T148" i="13"/>
  <c r="T141" i="13"/>
  <c r="T135" i="13"/>
  <c r="T128" i="13"/>
  <c r="T122" i="13"/>
  <c r="T113" i="13"/>
  <c r="T104" i="13"/>
  <c r="T98" i="13"/>
  <c r="T82" i="13"/>
  <c r="T78" i="13"/>
  <c r="T72" i="13"/>
  <c r="T66" i="13"/>
  <c r="T60" i="13"/>
  <c r="T51" i="13"/>
  <c r="T41" i="13"/>
  <c r="T36" i="13"/>
  <c r="T34" i="13"/>
  <c r="T12" i="13"/>
  <c r="Y194" i="13" l="1"/>
  <c r="AA49" i="13"/>
  <c r="AA68" i="13"/>
  <c r="AA150" i="13"/>
  <c r="AA186" i="13"/>
  <c r="Y82" i="13"/>
  <c r="T14" i="13"/>
  <c r="T20" i="13"/>
  <c r="T24" i="13"/>
  <c r="T26" i="13"/>
  <c r="T30" i="13"/>
  <c r="T53" i="13"/>
  <c r="T62" i="13"/>
  <c r="T68" i="13"/>
  <c r="T74" i="13"/>
  <c r="T80" i="13"/>
  <c r="T93" i="13"/>
  <c r="T16" i="13"/>
  <c r="T18" i="13"/>
  <c r="T32" i="13"/>
  <c r="T49" i="13"/>
  <c r="T55" i="13"/>
  <c r="T64" i="13"/>
  <c r="T70" i="13"/>
  <c r="T76" i="13"/>
  <c r="T102" i="13"/>
  <c r="T111" i="13"/>
  <c r="T120" i="13"/>
  <c r="T126" i="13"/>
  <c r="T139" i="13"/>
  <c r="T161" i="13"/>
  <c r="T169" i="13"/>
  <c r="T182" i="13"/>
  <c r="T190" i="13"/>
  <c r="T87" i="13"/>
  <c r="T91" i="13"/>
  <c r="T100" i="13"/>
  <c r="T106" i="13"/>
  <c r="T118" i="13"/>
  <c r="T124" i="13"/>
  <c r="T130" i="13"/>
  <c r="T137" i="13"/>
  <c r="T143" i="13"/>
  <c r="T146" i="13"/>
  <c r="T150" i="13"/>
  <c r="T152" i="13"/>
  <c r="T159" i="13"/>
  <c r="T165" i="13"/>
  <c r="T186" i="13"/>
  <c r="T194" i="13"/>
  <c r="X10" i="13"/>
  <c r="X16" i="13"/>
  <c r="X28" i="13"/>
  <c r="X32" i="13"/>
  <c r="Y32" i="13" s="1"/>
  <c r="X60" i="13"/>
  <c r="X62" i="13"/>
  <c r="Y62" i="13" s="1"/>
  <c r="X66" i="13"/>
  <c r="X12" i="13"/>
  <c r="X18" i="13"/>
  <c r="Y18" i="13" s="1"/>
  <c r="X30" i="13"/>
  <c r="X34" i="13"/>
  <c r="X41" i="13"/>
  <c r="X47" i="13"/>
  <c r="X68" i="13"/>
  <c r="Y68" i="13" s="1"/>
  <c r="X70" i="13"/>
  <c r="X74" i="13"/>
  <c r="Y74" i="13" s="1"/>
  <c r="X100" i="13"/>
  <c r="X102" i="13"/>
  <c r="Y102" i="13" s="1"/>
  <c r="X106" i="13"/>
  <c r="X128" i="13"/>
  <c r="Y128" i="13" s="1"/>
  <c r="X137" i="13"/>
  <c r="Y137" i="13" s="1"/>
  <c r="X139" i="13"/>
  <c r="X143" i="13"/>
  <c r="Y143" i="13" s="1"/>
  <c r="X148" i="13"/>
  <c r="X154" i="13"/>
  <c r="X159" i="13"/>
  <c r="Y159" i="13" s="1"/>
  <c r="X184" i="13"/>
  <c r="X192" i="13"/>
  <c r="X157" i="13"/>
  <c r="X78" i="13"/>
  <c r="X80" i="13"/>
  <c r="Y80" i="13" s="1"/>
  <c r="X87" i="13"/>
  <c r="Y87" i="13" s="1"/>
  <c r="X91" i="13"/>
  <c r="X93" i="13"/>
  <c r="X98" i="13"/>
  <c r="X120" i="13"/>
  <c r="X122" i="13"/>
  <c r="Y122" i="13" s="1"/>
  <c r="X126" i="13"/>
  <c r="X150" i="13"/>
  <c r="Y150" i="13" s="1"/>
  <c r="X152" i="13"/>
  <c r="X165" i="13"/>
  <c r="Y165" i="13" s="1"/>
  <c r="X177" i="13"/>
  <c r="X182" i="13"/>
  <c r="X190" i="13"/>
  <c r="X196" i="13"/>
  <c r="D10" i="13"/>
  <c r="D12" i="13"/>
  <c r="D16" i="13"/>
  <c r="AB18" i="13"/>
  <c r="AA18" i="13" s="1"/>
  <c r="AB20" i="13"/>
  <c r="AA20" i="13" s="1"/>
  <c r="D28" i="13"/>
  <c r="D32" i="13"/>
  <c r="AB34" i="13"/>
  <c r="AB41" i="13"/>
  <c r="D49" i="13"/>
  <c r="AB51" i="13"/>
  <c r="D55" i="13"/>
  <c r="D62" i="13"/>
  <c r="AB64" i="13"/>
  <c r="D68" i="13"/>
  <c r="AB70" i="13"/>
  <c r="D74" i="13"/>
  <c r="AB76" i="13"/>
  <c r="D80" i="13"/>
  <c r="AB82" i="13"/>
  <c r="AA82" i="13" s="1"/>
  <c r="D87" i="13"/>
  <c r="AB10" i="13"/>
  <c r="AB14" i="13"/>
  <c r="AA14" i="13" s="1"/>
  <c r="D18" i="13"/>
  <c r="D20" i="13"/>
  <c r="D24" i="13"/>
  <c r="D30" i="13"/>
  <c r="D34" i="13"/>
  <c r="AB36" i="13"/>
  <c r="AA36" i="13" s="1"/>
  <c r="D41" i="13"/>
  <c r="AB47" i="13"/>
  <c r="D51" i="13"/>
  <c r="AB53" i="13"/>
  <c r="AB58" i="13"/>
  <c r="AB60" i="13"/>
  <c r="D64" i="13"/>
  <c r="AB66" i="13"/>
  <c r="D70" i="13"/>
  <c r="AB72" i="13"/>
  <c r="D76" i="13"/>
  <c r="D93" i="13"/>
  <c r="D100" i="13"/>
  <c r="AB102" i="13"/>
  <c r="AA102" i="13" s="1"/>
  <c r="D106" i="13"/>
  <c r="D113" i="13"/>
  <c r="D120" i="13"/>
  <c r="AB122" i="13"/>
  <c r="AA122" i="13" s="1"/>
  <c r="D126" i="13"/>
  <c r="AB128" i="13"/>
  <c r="AA128" i="13" s="1"/>
  <c r="D135" i="13"/>
  <c r="AB137" i="13"/>
  <c r="AA137" i="13" s="1"/>
  <c r="D141" i="13"/>
  <c r="AB143" i="13"/>
  <c r="AA143" i="13" s="1"/>
  <c r="D161" i="13"/>
  <c r="AB163" i="13"/>
  <c r="D169" i="13"/>
  <c r="D173" i="13"/>
  <c r="AB177" i="13"/>
  <c r="D182" i="13"/>
  <c r="AB184" i="13"/>
  <c r="D186" i="13"/>
  <c r="D190" i="13"/>
  <c r="AB192" i="13"/>
  <c r="AB196" i="13"/>
  <c r="AB78" i="13"/>
  <c r="D82" i="13"/>
  <c r="D91" i="13"/>
  <c r="AB93" i="13"/>
  <c r="AB96" i="13"/>
  <c r="D98" i="13"/>
  <c r="AB100" i="13"/>
  <c r="D104" i="13"/>
  <c r="AB106" i="13"/>
  <c r="D111" i="13"/>
  <c r="AB113" i="13"/>
  <c r="AB116" i="13"/>
  <c r="D118" i="13"/>
  <c r="AB120" i="13"/>
  <c r="D124" i="13"/>
  <c r="AB126" i="13"/>
  <c r="D130" i="13"/>
  <c r="D133" i="13"/>
  <c r="AB135" i="13"/>
  <c r="D139" i="13"/>
  <c r="AB141" i="13"/>
  <c r="AB146" i="13"/>
  <c r="D150" i="13"/>
  <c r="AB152" i="13"/>
  <c r="D157" i="13"/>
  <c r="D159" i="13"/>
  <c r="AB161" i="13"/>
  <c r="D165" i="13"/>
  <c r="AB169" i="13"/>
  <c r="D175" i="13"/>
  <c r="AB190" i="13"/>
  <c r="D194" i="13"/>
  <c r="AB194" i="13"/>
  <c r="AA194" i="13" s="1"/>
  <c r="Z10" i="13"/>
  <c r="AA10" i="13" s="1"/>
  <c r="Z28" i="13"/>
  <c r="AA28" i="13" s="1"/>
  <c r="Z51" i="13"/>
  <c r="Z64" i="13"/>
  <c r="AA64" i="13" s="1"/>
  <c r="Z70" i="13"/>
  <c r="AA70" i="13" s="1"/>
  <c r="Z76" i="13"/>
  <c r="AA76" i="13" s="1"/>
  <c r="Z91" i="13"/>
  <c r="AA91" i="13" s="1"/>
  <c r="Z98" i="13"/>
  <c r="AA98" i="13" s="1"/>
  <c r="Z104" i="13"/>
  <c r="AA104" i="13" s="1"/>
  <c r="Z111" i="13"/>
  <c r="AA111" i="13" s="1"/>
  <c r="Z118" i="13"/>
  <c r="AA118" i="13" s="1"/>
  <c r="Z124" i="13"/>
  <c r="AA124" i="13" s="1"/>
  <c r="Z16" i="13"/>
  <c r="AA16" i="13" s="1"/>
  <c r="Z34" i="13"/>
  <c r="Z47" i="13"/>
  <c r="AA47" i="13" s="1"/>
  <c r="Z53" i="13"/>
  <c r="AA53" i="13" s="1"/>
  <c r="Z60" i="13"/>
  <c r="Z66" i="13"/>
  <c r="AA66" i="13" s="1"/>
  <c r="Z72" i="13"/>
  <c r="AA72" i="13" s="1"/>
  <c r="Z78" i="13"/>
  <c r="AA78" i="13" s="1"/>
  <c r="Z93" i="13"/>
  <c r="AA93" i="13" s="1"/>
  <c r="Z96" i="13"/>
  <c r="AA96" i="13" s="1"/>
  <c r="Z100" i="13"/>
  <c r="AA100" i="13" s="1"/>
  <c r="Z106" i="13"/>
  <c r="AA106" i="13" s="1"/>
  <c r="Z39" i="13"/>
  <c r="Z58" i="13"/>
  <c r="AA58" i="13" s="1"/>
  <c r="Z130" i="13"/>
  <c r="AA130" i="13" s="1"/>
  <c r="Z139" i="13"/>
  <c r="AA139" i="13" s="1"/>
  <c r="Z152" i="13"/>
  <c r="AA152" i="13" s="1"/>
  <c r="Z161" i="13"/>
  <c r="AA161" i="13" s="1"/>
  <c r="Z169" i="13"/>
  <c r="AA169" i="13" s="1"/>
  <c r="Z182" i="13"/>
  <c r="Z190" i="13"/>
  <c r="AA190" i="13" s="1"/>
  <c r="Z109" i="13"/>
  <c r="Z113" i="13"/>
  <c r="Y113" i="13" s="1"/>
  <c r="Z116" i="13"/>
  <c r="AA116" i="13" s="1"/>
  <c r="Z120" i="13"/>
  <c r="AA120" i="13" s="1"/>
  <c r="Z126" i="13"/>
  <c r="AA126" i="13" s="1"/>
  <c r="Z135" i="13"/>
  <c r="AA135" i="13" s="1"/>
  <c r="Z141" i="13"/>
  <c r="Z148" i="13"/>
  <c r="AA148" i="13" s="1"/>
  <c r="Z163" i="13"/>
  <c r="AA163" i="13" s="1"/>
  <c r="Z177" i="13"/>
  <c r="AA177" i="13" s="1"/>
  <c r="Z184" i="13"/>
  <c r="AA184" i="13" s="1"/>
  <c r="Z192" i="13"/>
  <c r="AA192" i="13" s="1"/>
  <c r="Z196" i="13"/>
  <c r="AA196" i="13" s="1"/>
  <c r="D22" i="13"/>
  <c r="D39" i="13"/>
  <c r="AB39" i="13"/>
  <c r="D89" i="13"/>
  <c r="D85" i="13"/>
  <c r="AB157" i="13"/>
  <c r="AB12" i="13"/>
  <c r="AB30" i="13"/>
  <c r="D47" i="13"/>
  <c r="AB133" i="13"/>
  <c r="AB24" i="13"/>
  <c r="D8" i="13"/>
  <c r="AB26" i="13"/>
  <c r="D58" i="13"/>
  <c r="D188" i="13"/>
  <c r="D152" i="13"/>
  <c r="AB182" i="13"/>
  <c r="D192" i="13"/>
  <c r="D146" i="13"/>
  <c r="Z6" i="13"/>
  <c r="Z26" i="13"/>
  <c r="Y26" i="13" s="1"/>
  <c r="Z133" i="13"/>
  <c r="Z146" i="13"/>
  <c r="AA146" i="13" s="1"/>
  <c r="Z157" i="13"/>
  <c r="AA157" i="13" s="1"/>
  <c r="Z12" i="13"/>
  <c r="AA12" i="13" s="1"/>
  <c r="Z30" i="13"/>
  <c r="AA30" i="13" s="1"/>
  <c r="Z41" i="13"/>
  <c r="AA41" i="13" s="1"/>
  <c r="Z154" i="13"/>
  <c r="AA154" i="13" s="1"/>
  <c r="Z188" i="13"/>
  <c r="X89" i="13"/>
  <c r="X53" i="13"/>
  <c r="Y53" i="13" s="1"/>
  <c r="X72" i="13"/>
  <c r="X96" i="13"/>
  <c r="X104" i="13"/>
  <c r="Y104" i="13" s="1"/>
  <c r="X124" i="13"/>
  <c r="X146" i="13"/>
  <c r="X39" i="13"/>
  <c r="Y39" i="13" s="1"/>
  <c r="X109" i="13"/>
  <c r="X133" i="13"/>
  <c r="X180" i="13"/>
  <c r="X188" i="13"/>
  <c r="Y188" i="13" s="1"/>
  <c r="X169" i="13"/>
  <c r="T89" i="13"/>
  <c r="T85" i="13"/>
  <c r="T157" i="13"/>
  <c r="T10" i="13"/>
  <c r="T47" i="13"/>
  <c r="T109" i="13"/>
  <c r="T45" i="13"/>
  <c r="T58" i="13"/>
  <c r="T116" i="13"/>
  <c r="T188" i="13"/>
  <c r="AA141" i="13" l="1"/>
  <c r="Y133" i="13"/>
  <c r="Y169" i="13"/>
  <c r="Y96" i="13"/>
  <c r="AA133" i="13"/>
  <c r="AA51" i="13"/>
  <c r="Y141" i="13"/>
  <c r="Y109" i="13"/>
  <c r="Y72" i="13"/>
  <c r="AA113" i="13"/>
  <c r="AA60" i="13"/>
  <c r="AA34" i="13"/>
  <c r="Y126" i="13"/>
  <c r="Y98" i="13"/>
  <c r="Y100" i="13"/>
  <c r="Y34" i="13"/>
  <c r="Y60" i="13"/>
  <c r="Y16" i="13"/>
  <c r="AA39" i="13"/>
  <c r="AA26" i="13"/>
  <c r="AA182" i="13"/>
  <c r="Y190" i="13"/>
  <c r="Y12" i="13"/>
  <c r="Y146" i="13"/>
  <c r="Y182" i="13"/>
  <c r="Y152" i="13"/>
  <c r="Y93" i="13"/>
  <c r="Y157" i="13"/>
  <c r="Y192" i="13"/>
  <c r="Y154" i="13"/>
  <c r="Y139" i="13"/>
  <c r="Y106" i="13"/>
  <c r="Y47" i="13"/>
  <c r="Y30" i="13"/>
  <c r="Y66" i="13"/>
  <c r="Y10" i="13"/>
  <c r="Y118" i="13"/>
  <c r="Y161" i="13"/>
  <c r="Y163" i="13"/>
  <c r="Y76" i="13"/>
  <c r="Y130" i="13"/>
  <c r="Y124" i="13"/>
  <c r="Y196" i="13"/>
  <c r="Y177" i="13"/>
  <c r="Y120" i="13"/>
  <c r="Y91" i="13"/>
  <c r="Y78" i="13"/>
  <c r="Y184" i="13"/>
  <c r="Y148" i="13"/>
  <c r="Y70" i="13"/>
  <c r="Y41" i="13"/>
  <c r="Y28" i="13"/>
  <c r="Y64" i="13"/>
  <c r="Y135" i="13"/>
  <c r="Y51" i="13"/>
  <c r="Y111" i="13"/>
  <c r="T180" i="13"/>
  <c r="T22" i="13"/>
  <c r="T28" i="13"/>
  <c r="T133" i="13"/>
  <c r="X85" i="13"/>
  <c r="X22" i="13"/>
  <c r="X24" i="13"/>
  <c r="X116" i="13"/>
  <c r="Y116" i="13" s="1"/>
  <c r="X43" i="13"/>
  <c r="X45" i="13"/>
  <c r="D43" i="13"/>
  <c r="D45" i="13"/>
  <c r="D96" i="13"/>
  <c r="AB109" i="13"/>
  <c r="AA109" i="13" s="1"/>
  <c r="D116" i="13"/>
  <c r="AB8" i="13"/>
  <c r="AB43" i="13"/>
  <c r="AB45" i="13"/>
  <c r="Z43" i="13"/>
  <c r="Z45" i="13"/>
  <c r="AA45" i="13" s="1"/>
  <c r="Z22" i="13"/>
  <c r="Z24" i="13"/>
  <c r="AA24" i="13" s="1"/>
  <c r="AB188" i="13"/>
  <c r="AA188" i="13" s="1"/>
  <c r="AB89" i="13"/>
  <c r="AB22" i="13"/>
  <c r="D109" i="13"/>
  <c r="D180" i="13"/>
  <c r="AB6" i="13"/>
  <c r="AA6" i="13" s="1"/>
  <c r="D6" i="13"/>
  <c r="Z180" i="13"/>
  <c r="Z8" i="13"/>
  <c r="AA8" i="13" s="1"/>
  <c r="Z89" i="13"/>
  <c r="AA89" i="13" s="1"/>
  <c r="X58" i="13"/>
  <c r="Y58" i="13" s="1"/>
  <c r="X8" i="13"/>
  <c r="Y8" i="13" s="1"/>
  <c r="T39" i="13"/>
  <c r="T96" i="13"/>
  <c r="T43" i="13"/>
  <c r="T8" i="13"/>
  <c r="Y45" i="13" l="1"/>
  <c r="Y24" i="13"/>
  <c r="AA22" i="13"/>
  <c r="AA43" i="13"/>
  <c r="Y43" i="13"/>
  <c r="Y22" i="13"/>
  <c r="Y85" i="13"/>
  <c r="Y180" i="13"/>
  <c r="Y89" i="13"/>
  <c r="T6" i="13"/>
  <c r="X6" i="13"/>
  <c r="Y6" i="13" s="1"/>
  <c r="AB180" i="13"/>
  <c r="AA180" i="13" s="1"/>
  <c r="D4" i="13"/>
  <c r="AB4" i="13"/>
  <c r="AB85" i="13"/>
  <c r="Z85" i="13"/>
  <c r="Z4" i="13"/>
  <c r="T4" i="13"/>
  <c r="AA85" i="13" l="1"/>
  <c r="AA4" i="13"/>
  <c r="Y4" i="13"/>
  <c r="P320" i="12"/>
  <c r="M320" i="12"/>
  <c r="Q320" i="12" s="1"/>
  <c r="F321" i="13" s="1"/>
  <c r="J320" i="12"/>
  <c r="P319" i="12"/>
  <c r="M319" i="12"/>
  <c r="J319" i="12"/>
  <c r="P318" i="12"/>
  <c r="M318" i="12"/>
  <c r="J318" i="12"/>
  <c r="P317" i="12"/>
  <c r="M317" i="12"/>
  <c r="Q317" i="12" s="1"/>
  <c r="E319" i="13" s="1"/>
  <c r="J317" i="12"/>
  <c r="P316" i="12"/>
  <c r="M316" i="12"/>
  <c r="J316" i="12"/>
  <c r="P315" i="12"/>
  <c r="M315" i="12"/>
  <c r="J315" i="12"/>
  <c r="P314" i="12"/>
  <c r="M314" i="12"/>
  <c r="Q314" i="12" s="1"/>
  <c r="F315" i="13" s="1"/>
  <c r="J314" i="12"/>
  <c r="P313" i="12"/>
  <c r="M313" i="12"/>
  <c r="J313" i="12"/>
  <c r="P312" i="12"/>
  <c r="M312" i="12"/>
  <c r="J312" i="12"/>
  <c r="P311" i="12"/>
  <c r="M311" i="12"/>
  <c r="Q311" i="12" s="1"/>
  <c r="E313" i="13" s="1"/>
  <c r="J311" i="12"/>
  <c r="P310" i="12"/>
  <c r="M310" i="12"/>
  <c r="J310" i="12"/>
  <c r="P309" i="12"/>
  <c r="M309" i="12"/>
  <c r="J309" i="12"/>
  <c r="P308" i="12"/>
  <c r="M308" i="12"/>
  <c r="Q308" i="12" s="1"/>
  <c r="F309" i="13" s="1"/>
  <c r="J308" i="12"/>
  <c r="P307" i="12"/>
  <c r="M307" i="12"/>
  <c r="J307" i="12"/>
  <c r="P306" i="12"/>
  <c r="M306" i="12"/>
  <c r="J306" i="12"/>
  <c r="P305" i="12"/>
  <c r="M305" i="12"/>
  <c r="Q305" i="12" s="1"/>
  <c r="E307" i="13" s="1"/>
  <c r="J305" i="12"/>
  <c r="P304" i="12"/>
  <c r="M304" i="12"/>
  <c r="J304" i="12"/>
  <c r="P303" i="12"/>
  <c r="M303" i="12"/>
  <c r="J303" i="12"/>
  <c r="P302" i="12"/>
  <c r="M302" i="12"/>
  <c r="Q302" i="12" s="1"/>
  <c r="F303" i="13" s="1"/>
  <c r="J302" i="12"/>
  <c r="P301" i="12"/>
  <c r="M301" i="12"/>
  <c r="J301" i="12"/>
  <c r="P300" i="12"/>
  <c r="M300" i="12"/>
  <c r="J300" i="12"/>
  <c r="P299" i="12"/>
  <c r="M299" i="12"/>
  <c r="Q299" i="12" s="1"/>
  <c r="E301" i="13" s="1"/>
  <c r="J299" i="12"/>
  <c r="P298" i="12"/>
  <c r="M298" i="12"/>
  <c r="J298" i="12"/>
  <c r="P297" i="12"/>
  <c r="M297" i="12"/>
  <c r="J297" i="12"/>
  <c r="P296" i="12"/>
  <c r="M296" i="12"/>
  <c r="Q296" i="12" s="1"/>
  <c r="F297" i="13" s="1"/>
  <c r="J296" i="12"/>
  <c r="P295" i="12"/>
  <c r="M295" i="12"/>
  <c r="J295" i="12"/>
  <c r="P294" i="12"/>
  <c r="M294" i="12"/>
  <c r="J294" i="12"/>
  <c r="P293" i="12"/>
  <c r="M293" i="12"/>
  <c r="Q293" i="12" s="1"/>
  <c r="E295" i="13" s="1"/>
  <c r="J293" i="12"/>
  <c r="O292" i="12"/>
  <c r="N292" i="12"/>
  <c r="P292" i="12" s="1"/>
  <c r="L292" i="12"/>
  <c r="K292" i="12"/>
  <c r="I292" i="12"/>
  <c r="H292" i="12"/>
  <c r="G292" i="12"/>
  <c r="F292" i="12"/>
  <c r="E292" i="12"/>
  <c r="O291" i="12"/>
  <c r="N291" i="12"/>
  <c r="L291" i="12"/>
  <c r="K291" i="12"/>
  <c r="I291" i="12"/>
  <c r="H291" i="12"/>
  <c r="G291" i="12"/>
  <c r="F291" i="12"/>
  <c r="E291" i="12"/>
  <c r="P290" i="12"/>
  <c r="M290" i="12"/>
  <c r="J290" i="12"/>
  <c r="P289" i="12"/>
  <c r="M289" i="12"/>
  <c r="J289" i="12"/>
  <c r="P288" i="12"/>
  <c r="M288" i="12"/>
  <c r="J288" i="12"/>
  <c r="P287" i="12"/>
  <c r="M287" i="12"/>
  <c r="J287" i="12"/>
  <c r="P286" i="12"/>
  <c r="M286" i="12"/>
  <c r="J286" i="12"/>
  <c r="P285" i="12"/>
  <c r="M285" i="12"/>
  <c r="J285" i="12"/>
  <c r="P284" i="12"/>
  <c r="M284" i="12"/>
  <c r="J284" i="12"/>
  <c r="P283" i="12"/>
  <c r="M283" i="12"/>
  <c r="J283" i="12"/>
  <c r="P282" i="12"/>
  <c r="M282" i="12"/>
  <c r="J282" i="12"/>
  <c r="P281" i="12"/>
  <c r="M281" i="12"/>
  <c r="J281" i="12"/>
  <c r="P280" i="12"/>
  <c r="M280" i="12"/>
  <c r="J280" i="12"/>
  <c r="P279" i="12"/>
  <c r="M279" i="12"/>
  <c r="J279" i="12"/>
  <c r="P278" i="12"/>
  <c r="M278" i="12"/>
  <c r="J278" i="12"/>
  <c r="P277" i="12"/>
  <c r="M277" i="12"/>
  <c r="J277" i="12"/>
  <c r="P276" i="12"/>
  <c r="M276" i="12"/>
  <c r="J276" i="12"/>
  <c r="P275" i="12"/>
  <c r="M275" i="12"/>
  <c r="J275" i="12"/>
  <c r="P274" i="12"/>
  <c r="M274" i="12"/>
  <c r="J274" i="12"/>
  <c r="P273" i="12"/>
  <c r="M273" i="12"/>
  <c r="J273" i="12"/>
  <c r="P272" i="12"/>
  <c r="M272" i="12"/>
  <c r="J272" i="12"/>
  <c r="P271" i="12"/>
  <c r="M271" i="12"/>
  <c r="J271" i="12"/>
  <c r="O270" i="12"/>
  <c r="N270" i="12"/>
  <c r="L270" i="12"/>
  <c r="L262" i="12" s="1"/>
  <c r="K270" i="12"/>
  <c r="I270" i="12"/>
  <c r="I262" i="12" s="1"/>
  <c r="H270" i="12"/>
  <c r="H262" i="12" s="1"/>
  <c r="G270" i="12"/>
  <c r="F270" i="12"/>
  <c r="F262" i="12" s="1"/>
  <c r="E270" i="12"/>
  <c r="O269" i="12"/>
  <c r="O261" i="12" s="1"/>
  <c r="N269" i="12"/>
  <c r="L269" i="12"/>
  <c r="L261" i="12" s="1"/>
  <c r="K269" i="12"/>
  <c r="I269" i="12"/>
  <c r="I261" i="12" s="1"/>
  <c r="H269" i="12"/>
  <c r="H261" i="12" s="1"/>
  <c r="G269" i="12"/>
  <c r="G261" i="12" s="1"/>
  <c r="F269" i="12"/>
  <c r="F261" i="12" s="1"/>
  <c r="E269" i="12"/>
  <c r="E261" i="12" s="1"/>
  <c r="P268" i="12"/>
  <c r="M268" i="12"/>
  <c r="J268" i="12"/>
  <c r="P267" i="12"/>
  <c r="M267" i="12"/>
  <c r="J267" i="12"/>
  <c r="P266" i="12"/>
  <c r="M266" i="12"/>
  <c r="J266" i="12"/>
  <c r="P265" i="12"/>
  <c r="M265" i="12"/>
  <c r="J265" i="12"/>
  <c r="P264" i="12"/>
  <c r="M264" i="12"/>
  <c r="J264" i="12"/>
  <c r="P263" i="12"/>
  <c r="M263" i="12"/>
  <c r="J263" i="12"/>
  <c r="K261" i="12"/>
  <c r="P259" i="12"/>
  <c r="J259" i="12"/>
  <c r="P258" i="12"/>
  <c r="M258" i="12"/>
  <c r="J258" i="12"/>
  <c r="P257" i="12"/>
  <c r="M257" i="12"/>
  <c r="J257" i="12"/>
  <c r="P256" i="12"/>
  <c r="M256" i="12"/>
  <c r="J256" i="12"/>
  <c r="P255" i="12"/>
  <c r="M255" i="12"/>
  <c r="J255" i="12"/>
  <c r="P254" i="12"/>
  <c r="M254" i="12"/>
  <c r="J254" i="12"/>
  <c r="P253" i="12"/>
  <c r="M253" i="12"/>
  <c r="J253" i="12"/>
  <c r="P252" i="12"/>
  <c r="M252" i="12"/>
  <c r="J252" i="12"/>
  <c r="P251" i="12"/>
  <c r="M251" i="12"/>
  <c r="J251" i="12"/>
  <c r="P250" i="12"/>
  <c r="M250" i="12"/>
  <c r="J250" i="12"/>
  <c r="P249" i="12"/>
  <c r="M249" i="12"/>
  <c r="J249" i="12"/>
  <c r="P248" i="12"/>
  <c r="M248" i="12"/>
  <c r="J248" i="12"/>
  <c r="P247" i="12"/>
  <c r="M247" i="12"/>
  <c r="J247" i="12"/>
  <c r="P246" i="12"/>
  <c r="M246" i="12"/>
  <c r="J246" i="12"/>
  <c r="P245" i="12"/>
  <c r="M245" i="12"/>
  <c r="J245" i="12"/>
  <c r="P244" i="12"/>
  <c r="M244" i="12"/>
  <c r="J244" i="12"/>
  <c r="P243" i="12"/>
  <c r="M243" i="12"/>
  <c r="Q243" i="12" s="1"/>
  <c r="F244" i="13" s="1"/>
  <c r="P242" i="12"/>
  <c r="M242" i="12"/>
  <c r="J242" i="12"/>
  <c r="O241" i="12"/>
  <c r="N241" i="12"/>
  <c r="L241" i="12"/>
  <c r="K241" i="12"/>
  <c r="I241" i="12"/>
  <c r="H241" i="12"/>
  <c r="G241" i="12"/>
  <c r="F241" i="12"/>
  <c r="E241" i="12"/>
  <c r="O240" i="12"/>
  <c r="N240" i="12"/>
  <c r="L240" i="12"/>
  <c r="K240" i="12"/>
  <c r="I240" i="12"/>
  <c r="H240" i="12"/>
  <c r="G240" i="12"/>
  <c r="F240" i="12"/>
  <c r="E240" i="12"/>
  <c r="P238" i="12"/>
  <c r="M238" i="12"/>
  <c r="J238" i="12"/>
  <c r="P237" i="12"/>
  <c r="M237" i="12"/>
  <c r="J237" i="12"/>
  <c r="P236" i="12"/>
  <c r="M236" i="12"/>
  <c r="J236" i="12"/>
  <c r="P235" i="12"/>
  <c r="M235" i="12"/>
  <c r="J235" i="12"/>
  <c r="P234" i="12"/>
  <c r="M234" i="12"/>
  <c r="J234" i="12"/>
  <c r="P233" i="12"/>
  <c r="M233" i="12"/>
  <c r="J233" i="12"/>
  <c r="P232" i="12"/>
  <c r="M232" i="12"/>
  <c r="J232" i="12"/>
  <c r="P231" i="12"/>
  <c r="M231" i="12"/>
  <c r="J231" i="12"/>
  <c r="P230" i="12"/>
  <c r="M230" i="12"/>
  <c r="J230" i="12"/>
  <c r="P229" i="12"/>
  <c r="M229" i="12"/>
  <c r="J229" i="12"/>
  <c r="P228" i="12"/>
  <c r="M228" i="12"/>
  <c r="J228" i="12"/>
  <c r="P227" i="12"/>
  <c r="M227" i="12"/>
  <c r="J227" i="12"/>
  <c r="P226" i="12"/>
  <c r="M226" i="12"/>
  <c r="J226" i="12"/>
  <c r="P225" i="12"/>
  <c r="M225" i="12"/>
  <c r="J225" i="12"/>
  <c r="P224" i="12"/>
  <c r="M224" i="12"/>
  <c r="J224" i="12"/>
  <c r="P223" i="12"/>
  <c r="M223" i="12"/>
  <c r="J223" i="12"/>
  <c r="P222" i="12"/>
  <c r="M222" i="12"/>
  <c r="J222" i="12"/>
  <c r="P221" i="12"/>
  <c r="M221" i="12"/>
  <c r="J221" i="12"/>
  <c r="P220" i="12"/>
  <c r="M220" i="12"/>
  <c r="J220" i="12"/>
  <c r="P219" i="12"/>
  <c r="M219" i="12"/>
  <c r="J219" i="12"/>
  <c r="O218" i="12"/>
  <c r="N218" i="12"/>
  <c r="L218" i="12"/>
  <c r="K218" i="12"/>
  <c r="I218" i="12"/>
  <c r="H218" i="12"/>
  <c r="G218" i="12"/>
  <c r="F218" i="12"/>
  <c r="E218" i="12"/>
  <c r="O217" i="12"/>
  <c r="N217" i="12"/>
  <c r="L217" i="12"/>
  <c r="K217" i="12"/>
  <c r="I217" i="12"/>
  <c r="H217" i="12"/>
  <c r="G217" i="12"/>
  <c r="F217" i="12"/>
  <c r="E217" i="12"/>
  <c r="P215" i="12"/>
  <c r="M215" i="12"/>
  <c r="J215" i="12"/>
  <c r="P214" i="12"/>
  <c r="M214" i="12"/>
  <c r="J214" i="12"/>
  <c r="P213" i="12"/>
  <c r="M213" i="12"/>
  <c r="J213" i="12"/>
  <c r="P212" i="12"/>
  <c r="M212" i="12"/>
  <c r="J212" i="12"/>
  <c r="P211" i="12"/>
  <c r="M211" i="12"/>
  <c r="J211" i="12"/>
  <c r="P210" i="12"/>
  <c r="M210" i="12"/>
  <c r="J210" i="12"/>
  <c r="P209" i="12"/>
  <c r="M209" i="12"/>
  <c r="J209" i="12"/>
  <c r="P208" i="12"/>
  <c r="M208" i="12"/>
  <c r="J208" i="12"/>
  <c r="P207" i="12"/>
  <c r="M207" i="12"/>
  <c r="J207" i="12"/>
  <c r="P206" i="12"/>
  <c r="M206" i="12"/>
  <c r="J206" i="12"/>
  <c r="O205" i="12"/>
  <c r="N205" i="12"/>
  <c r="L205" i="12"/>
  <c r="K205" i="12"/>
  <c r="I205" i="12"/>
  <c r="H205" i="12"/>
  <c r="G205" i="12"/>
  <c r="F205" i="12"/>
  <c r="E205" i="12"/>
  <c r="O204" i="12"/>
  <c r="N204" i="12"/>
  <c r="L204" i="12"/>
  <c r="K204" i="12"/>
  <c r="I204" i="12"/>
  <c r="H204" i="12"/>
  <c r="G204" i="12"/>
  <c r="F204" i="12"/>
  <c r="E204" i="12"/>
  <c r="P203" i="12"/>
  <c r="M203" i="12"/>
  <c r="J203" i="12"/>
  <c r="P202" i="12"/>
  <c r="M202" i="12"/>
  <c r="J202" i="12"/>
  <c r="P201" i="12"/>
  <c r="M201" i="12"/>
  <c r="J201" i="12"/>
  <c r="P200" i="12"/>
  <c r="M200" i="12"/>
  <c r="J200" i="12"/>
  <c r="P199" i="12"/>
  <c r="M199" i="12"/>
  <c r="J199" i="12"/>
  <c r="P198" i="12"/>
  <c r="M198" i="12"/>
  <c r="J198" i="12"/>
  <c r="P197" i="12"/>
  <c r="M197" i="12"/>
  <c r="J197" i="12"/>
  <c r="P196" i="12"/>
  <c r="M196" i="12"/>
  <c r="J196" i="12"/>
  <c r="P195" i="12"/>
  <c r="M195" i="12"/>
  <c r="J195" i="12"/>
  <c r="P194" i="12"/>
  <c r="M194" i="12"/>
  <c r="J194" i="12"/>
  <c r="P193" i="12"/>
  <c r="M193" i="12"/>
  <c r="J193" i="12"/>
  <c r="P192" i="12"/>
  <c r="M192" i="12"/>
  <c r="J192" i="12"/>
  <c r="P191" i="12"/>
  <c r="M191" i="12"/>
  <c r="J191" i="12"/>
  <c r="P190" i="12"/>
  <c r="M190" i="12"/>
  <c r="J190" i="12"/>
  <c r="O189" i="12"/>
  <c r="O181" i="12" s="1"/>
  <c r="N189" i="12"/>
  <c r="L189" i="12"/>
  <c r="L181" i="12" s="1"/>
  <c r="K189" i="12"/>
  <c r="K181" i="12" s="1"/>
  <c r="I181" i="12"/>
  <c r="H189" i="12"/>
  <c r="G189" i="12"/>
  <c r="G181" i="12" s="1"/>
  <c r="F189" i="12"/>
  <c r="F181" i="12" s="1"/>
  <c r="E189" i="12"/>
  <c r="L188" i="12"/>
  <c r="K188" i="12"/>
  <c r="I188" i="12"/>
  <c r="H188" i="12"/>
  <c r="H180" i="12" s="1"/>
  <c r="G188" i="12"/>
  <c r="G180" i="12" s="1"/>
  <c r="F188" i="12"/>
  <c r="E188" i="12"/>
  <c r="P187" i="12"/>
  <c r="M187" i="12"/>
  <c r="J187" i="12"/>
  <c r="P186" i="12"/>
  <c r="M186" i="12"/>
  <c r="J186" i="12"/>
  <c r="P185" i="12"/>
  <c r="M185" i="12"/>
  <c r="J185" i="12"/>
  <c r="P184" i="12"/>
  <c r="M184" i="12"/>
  <c r="J184" i="12"/>
  <c r="P183" i="12"/>
  <c r="M183" i="12"/>
  <c r="J183" i="12"/>
  <c r="P182" i="12"/>
  <c r="M182" i="12"/>
  <c r="J182" i="12"/>
  <c r="N181" i="12"/>
  <c r="N180" i="12"/>
  <c r="I180" i="12"/>
  <c r="F180" i="12"/>
  <c r="P178" i="12"/>
  <c r="M178" i="12"/>
  <c r="J178" i="12"/>
  <c r="P177" i="12"/>
  <c r="M177" i="12"/>
  <c r="J177" i="12"/>
  <c r="P175" i="12"/>
  <c r="M175" i="12"/>
  <c r="J175" i="12"/>
  <c r="P173" i="12"/>
  <c r="M173" i="12"/>
  <c r="J173" i="12"/>
  <c r="P171" i="12"/>
  <c r="M171" i="12"/>
  <c r="J171" i="12"/>
  <c r="P170" i="12"/>
  <c r="M170" i="12"/>
  <c r="J170" i="12"/>
  <c r="P169" i="12"/>
  <c r="M169" i="12"/>
  <c r="J169" i="12"/>
  <c r="P166" i="12"/>
  <c r="M166" i="12"/>
  <c r="J166" i="12"/>
  <c r="P165" i="12"/>
  <c r="M165" i="12"/>
  <c r="J165" i="12"/>
  <c r="P164" i="12"/>
  <c r="M164" i="12"/>
  <c r="J164" i="12"/>
  <c r="P163" i="12"/>
  <c r="M163" i="12"/>
  <c r="J163" i="12"/>
  <c r="P162" i="12"/>
  <c r="M162" i="12"/>
  <c r="J162" i="12"/>
  <c r="P161" i="12"/>
  <c r="M161" i="12"/>
  <c r="J161" i="12"/>
  <c r="P160" i="12"/>
  <c r="M160" i="12"/>
  <c r="J160" i="12"/>
  <c r="P159" i="12"/>
  <c r="M159" i="12"/>
  <c r="J159" i="12"/>
  <c r="O158" i="12"/>
  <c r="N158" i="12"/>
  <c r="L158" i="12"/>
  <c r="K158" i="12"/>
  <c r="M158" i="12" s="1"/>
  <c r="I158" i="12"/>
  <c r="H158" i="12"/>
  <c r="G158" i="12"/>
  <c r="F158" i="12"/>
  <c r="E158" i="12"/>
  <c r="O157" i="12"/>
  <c r="N157" i="12"/>
  <c r="L157" i="12"/>
  <c r="K157" i="12"/>
  <c r="I157" i="12"/>
  <c r="H157" i="12"/>
  <c r="G157" i="12"/>
  <c r="F157" i="12"/>
  <c r="E157" i="12"/>
  <c r="P155" i="12"/>
  <c r="M155" i="12"/>
  <c r="J155" i="12"/>
  <c r="P154" i="12"/>
  <c r="M154" i="12"/>
  <c r="J154" i="12"/>
  <c r="P153" i="12"/>
  <c r="M153" i="12"/>
  <c r="J153" i="12"/>
  <c r="P152" i="12"/>
  <c r="M152" i="12"/>
  <c r="J152" i="12"/>
  <c r="P151" i="12"/>
  <c r="M151" i="12"/>
  <c r="J151" i="12"/>
  <c r="P150" i="12"/>
  <c r="M150" i="12"/>
  <c r="J150" i="12"/>
  <c r="P149" i="12"/>
  <c r="M149" i="12"/>
  <c r="J149" i="12"/>
  <c r="P148" i="12"/>
  <c r="M148" i="12"/>
  <c r="J148" i="12"/>
  <c r="O147" i="12"/>
  <c r="N147" i="12"/>
  <c r="L147" i="12"/>
  <c r="K147" i="12"/>
  <c r="I147" i="12"/>
  <c r="H147" i="12"/>
  <c r="G147" i="12"/>
  <c r="F147" i="12"/>
  <c r="E147" i="12"/>
  <c r="O146" i="12"/>
  <c r="N146" i="12"/>
  <c r="L146" i="12"/>
  <c r="K146" i="12"/>
  <c r="I146" i="12"/>
  <c r="H146" i="12"/>
  <c r="G146" i="12"/>
  <c r="F146" i="12"/>
  <c r="E146" i="12"/>
  <c r="P144" i="12"/>
  <c r="M144" i="12"/>
  <c r="J144" i="12"/>
  <c r="P143" i="12"/>
  <c r="M143" i="12"/>
  <c r="J143" i="12"/>
  <c r="P142" i="12"/>
  <c r="M142" i="12"/>
  <c r="J142" i="12"/>
  <c r="P141" i="12"/>
  <c r="M141" i="12"/>
  <c r="J141" i="12"/>
  <c r="P140" i="12"/>
  <c r="M140" i="12"/>
  <c r="J140" i="12"/>
  <c r="P139" i="12"/>
  <c r="M139" i="12"/>
  <c r="J139" i="12"/>
  <c r="P138" i="12"/>
  <c r="M138" i="12"/>
  <c r="J138" i="12"/>
  <c r="P137" i="12"/>
  <c r="M137" i="12"/>
  <c r="J137" i="12"/>
  <c r="P136" i="12"/>
  <c r="M136" i="12"/>
  <c r="J136" i="12"/>
  <c r="P135" i="12"/>
  <c r="M135" i="12"/>
  <c r="J135" i="12"/>
  <c r="O134" i="12"/>
  <c r="N134" i="12"/>
  <c r="L134" i="12"/>
  <c r="K134" i="12"/>
  <c r="I134" i="12"/>
  <c r="H134" i="12"/>
  <c r="G134" i="12"/>
  <c r="F134" i="12"/>
  <c r="E134" i="12"/>
  <c r="O133" i="12"/>
  <c r="N133" i="12"/>
  <c r="L133" i="12"/>
  <c r="K133" i="12"/>
  <c r="I133" i="12"/>
  <c r="H133" i="12"/>
  <c r="G133" i="12"/>
  <c r="F133" i="12"/>
  <c r="E133" i="12"/>
  <c r="P131" i="12"/>
  <c r="M131" i="12"/>
  <c r="J131" i="12"/>
  <c r="P130" i="12"/>
  <c r="M130" i="12"/>
  <c r="J130" i="12"/>
  <c r="P129" i="12"/>
  <c r="M129" i="12"/>
  <c r="J129" i="12"/>
  <c r="P128" i="12"/>
  <c r="M128" i="12"/>
  <c r="J128" i="12"/>
  <c r="P127" i="12"/>
  <c r="M127" i="12"/>
  <c r="J127" i="12"/>
  <c r="P126" i="12"/>
  <c r="M126" i="12"/>
  <c r="J126" i="12"/>
  <c r="P125" i="12"/>
  <c r="M125" i="12"/>
  <c r="J125" i="12"/>
  <c r="P124" i="12"/>
  <c r="M124" i="12"/>
  <c r="J124" i="12"/>
  <c r="P123" i="12"/>
  <c r="M123" i="12"/>
  <c r="J123" i="12"/>
  <c r="P122" i="12"/>
  <c r="M122" i="12"/>
  <c r="J122" i="12"/>
  <c r="P121" i="12"/>
  <c r="M121" i="12"/>
  <c r="J121" i="12"/>
  <c r="P120" i="12"/>
  <c r="M120" i="12"/>
  <c r="J120" i="12"/>
  <c r="P119" i="12"/>
  <c r="M119" i="12"/>
  <c r="J119" i="12"/>
  <c r="P118" i="12"/>
  <c r="M118" i="12"/>
  <c r="J118" i="12"/>
  <c r="O117" i="12"/>
  <c r="N117" i="12"/>
  <c r="L117" i="12"/>
  <c r="K117" i="12"/>
  <c r="I117" i="12"/>
  <c r="H117" i="12"/>
  <c r="G117" i="12"/>
  <c r="F117" i="12"/>
  <c r="E117" i="12"/>
  <c r="O116" i="12"/>
  <c r="N116" i="12"/>
  <c r="L116" i="12"/>
  <c r="K116" i="12"/>
  <c r="I116" i="12"/>
  <c r="H116" i="12"/>
  <c r="G116" i="12"/>
  <c r="F116" i="12"/>
  <c r="E116" i="12"/>
  <c r="P114" i="12"/>
  <c r="M114" i="12"/>
  <c r="J114" i="12"/>
  <c r="P113" i="12"/>
  <c r="M113" i="12"/>
  <c r="J113" i="12"/>
  <c r="P112" i="12"/>
  <c r="M112" i="12"/>
  <c r="J112" i="12"/>
  <c r="P111" i="12"/>
  <c r="M111" i="12"/>
  <c r="J111" i="12"/>
  <c r="O110" i="12"/>
  <c r="N110" i="12"/>
  <c r="L110" i="12"/>
  <c r="K110" i="12"/>
  <c r="I110" i="12"/>
  <c r="H110" i="12"/>
  <c r="G110" i="12"/>
  <c r="F110" i="12"/>
  <c r="E110" i="12"/>
  <c r="O109" i="12"/>
  <c r="N109" i="12"/>
  <c r="L109" i="12"/>
  <c r="K109" i="12"/>
  <c r="I109" i="12"/>
  <c r="H109" i="12"/>
  <c r="G109" i="12"/>
  <c r="F109" i="12"/>
  <c r="E109" i="12"/>
  <c r="P107" i="12"/>
  <c r="M107" i="12"/>
  <c r="J107" i="12"/>
  <c r="P106" i="12"/>
  <c r="M106" i="12"/>
  <c r="J106" i="12"/>
  <c r="P105" i="12"/>
  <c r="M105" i="12"/>
  <c r="J105" i="12"/>
  <c r="P104" i="12"/>
  <c r="M104" i="12"/>
  <c r="J104" i="12"/>
  <c r="P103" i="12"/>
  <c r="M103" i="12"/>
  <c r="J103" i="12"/>
  <c r="P102" i="12"/>
  <c r="M102" i="12"/>
  <c r="J102" i="12"/>
  <c r="P101" i="12"/>
  <c r="M101" i="12"/>
  <c r="J101" i="12"/>
  <c r="P100" i="12"/>
  <c r="M100" i="12"/>
  <c r="J100" i="12"/>
  <c r="P99" i="12"/>
  <c r="M99" i="12"/>
  <c r="J99" i="12"/>
  <c r="P98" i="12"/>
  <c r="M98" i="12"/>
  <c r="J98" i="12"/>
  <c r="O97" i="12"/>
  <c r="N97" i="12"/>
  <c r="L97" i="12"/>
  <c r="K97" i="12"/>
  <c r="I97" i="12"/>
  <c r="H97" i="12"/>
  <c r="G97" i="12"/>
  <c r="F97" i="12"/>
  <c r="E97" i="12"/>
  <c r="O96" i="12"/>
  <c r="N96" i="12"/>
  <c r="L96" i="12"/>
  <c r="K96" i="12"/>
  <c r="M96" i="12" s="1"/>
  <c r="I96" i="12"/>
  <c r="H96" i="12"/>
  <c r="G96" i="12"/>
  <c r="F96" i="12"/>
  <c r="E96" i="12"/>
  <c r="P94" i="12"/>
  <c r="M94" i="12"/>
  <c r="J94" i="12"/>
  <c r="P93" i="12"/>
  <c r="M93" i="12"/>
  <c r="J93" i="12"/>
  <c r="P92" i="12"/>
  <c r="M92" i="12"/>
  <c r="J92" i="12"/>
  <c r="P91" i="12"/>
  <c r="M91" i="12"/>
  <c r="J91" i="12"/>
  <c r="Q90" i="12"/>
  <c r="J90" i="12"/>
  <c r="K86" i="12" s="1"/>
  <c r="Q89" i="12"/>
  <c r="J89" i="12"/>
  <c r="M89" i="12" s="1"/>
  <c r="P88" i="12"/>
  <c r="M88" i="12"/>
  <c r="J88" i="12"/>
  <c r="P87" i="12"/>
  <c r="M87" i="12"/>
  <c r="J87" i="12"/>
  <c r="O86" i="12"/>
  <c r="L86" i="12"/>
  <c r="M86" i="12" s="1"/>
  <c r="I86" i="12"/>
  <c r="H86" i="12"/>
  <c r="G86" i="12"/>
  <c r="F86" i="12"/>
  <c r="E86" i="12"/>
  <c r="O85" i="12"/>
  <c r="L85" i="12"/>
  <c r="I85" i="12"/>
  <c r="H85" i="12"/>
  <c r="G85" i="12"/>
  <c r="F85" i="12"/>
  <c r="E85" i="12"/>
  <c r="P83" i="12"/>
  <c r="M83" i="12"/>
  <c r="J83" i="12"/>
  <c r="P82" i="12"/>
  <c r="M82" i="12"/>
  <c r="J82" i="12"/>
  <c r="P81" i="12"/>
  <c r="M81" i="12"/>
  <c r="J81" i="12"/>
  <c r="P80" i="12"/>
  <c r="M80" i="12"/>
  <c r="J80" i="12"/>
  <c r="P79" i="12"/>
  <c r="M79" i="12"/>
  <c r="J79" i="12"/>
  <c r="P78" i="12"/>
  <c r="M78" i="12"/>
  <c r="J78" i="12"/>
  <c r="P77" i="12"/>
  <c r="M77" i="12"/>
  <c r="J77" i="12"/>
  <c r="P76" i="12"/>
  <c r="M76" i="12"/>
  <c r="J76" i="12"/>
  <c r="P75" i="12"/>
  <c r="M75" i="12"/>
  <c r="J75" i="12"/>
  <c r="P74" i="12"/>
  <c r="M74" i="12"/>
  <c r="J74" i="12"/>
  <c r="P73" i="12"/>
  <c r="M73" i="12"/>
  <c r="J73" i="12"/>
  <c r="P72" i="12"/>
  <c r="M72" i="12"/>
  <c r="J72" i="12"/>
  <c r="P71" i="12"/>
  <c r="M71" i="12"/>
  <c r="J71" i="12"/>
  <c r="P70" i="12"/>
  <c r="M70" i="12"/>
  <c r="J70" i="12"/>
  <c r="P69" i="12"/>
  <c r="M69" i="12"/>
  <c r="J69" i="12"/>
  <c r="P68" i="12"/>
  <c r="M68" i="12"/>
  <c r="J68" i="12"/>
  <c r="P67" i="12"/>
  <c r="M67" i="12"/>
  <c r="J67" i="12"/>
  <c r="P66" i="12"/>
  <c r="M66" i="12"/>
  <c r="J66" i="12"/>
  <c r="P65" i="12"/>
  <c r="M65" i="12"/>
  <c r="J65" i="12"/>
  <c r="P64" i="12"/>
  <c r="M64" i="12"/>
  <c r="J64" i="12"/>
  <c r="P63" i="12"/>
  <c r="M63" i="12"/>
  <c r="J63" i="12"/>
  <c r="P62" i="12"/>
  <c r="M62" i="12"/>
  <c r="J62" i="12"/>
  <c r="P61" i="12"/>
  <c r="M61" i="12"/>
  <c r="J61" i="12"/>
  <c r="P60" i="12"/>
  <c r="M60" i="12"/>
  <c r="J60" i="12"/>
  <c r="O59" i="12"/>
  <c r="N59" i="12"/>
  <c r="L59" i="12"/>
  <c r="K59" i="12"/>
  <c r="I59" i="12"/>
  <c r="H59" i="12"/>
  <c r="G59" i="12"/>
  <c r="F59" i="12"/>
  <c r="E59" i="12"/>
  <c r="O58" i="12"/>
  <c r="N58" i="12"/>
  <c r="L58" i="12"/>
  <c r="K58" i="12"/>
  <c r="I58" i="12"/>
  <c r="H58" i="12"/>
  <c r="G58" i="12"/>
  <c r="F58" i="12"/>
  <c r="E58" i="12"/>
  <c r="P56" i="12"/>
  <c r="M56" i="12"/>
  <c r="J56" i="12"/>
  <c r="P55" i="12"/>
  <c r="M55" i="12"/>
  <c r="J55" i="12"/>
  <c r="P54" i="12"/>
  <c r="M54" i="12"/>
  <c r="J54" i="12"/>
  <c r="P53" i="12"/>
  <c r="M53" i="12"/>
  <c r="J53" i="12"/>
  <c r="P52" i="12"/>
  <c r="M52" i="12"/>
  <c r="J52" i="12"/>
  <c r="P51" i="12"/>
  <c r="M51" i="12"/>
  <c r="J51" i="12"/>
  <c r="P50" i="12"/>
  <c r="M50" i="12"/>
  <c r="J50" i="12"/>
  <c r="P49" i="12"/>
  <c r="M49" i="12"/>
  <c r="J49" i="12"/>
  <c r="P48" i="12"/>
  <c r="M48" i="12"/>
  <c r="J48" i="12"/>
  <c r="P47" i="12"/>
  <c r="M47" i="12"/>
  <c r="J47" i="12"/>
  <c r="P46" i="12"/>
  <c r="M46" i="12"/>
  <c r="J46" i="12"/>
  <c r="J44" i="12" s="1"/>
  <c r="P45" i="12"/>
  <c r="M45" i="12"/>
  <c r="M43" i="12" s="1"/>
  <c r="J45" i="12"/>
  <c r="O44" i="12"/>
  <c r="O40" i="12" s="1"/>
  <c r="N44" i="12"/>
  <c r="N40" i="12" s="1"/>
  <c r="L44" i="12"/>
  <c r="L40" i="12" s="1"/>
  <c r="K44" i="12"/>
  <c r="K40" i="12" s="1"/>
  <c r="I44" i="12"/>
  <c r="I40" i="12" s="1"/>
  <c r="H44" i="12"/>
  <c r="H40" i="12" s="1"/>
  <c r="G44" i="12"/>
  <c r="G40" i="12" s="1"/>
  <c r="F44" i="12"/>
  <c r="F40" i="12" s="1"/>
  <c r="E44" i="12"/>
  <c r="E40" i="12" s="1"/>
  <c r="O43" i="12"/>
  <c r="O39" i="12" s="1"/>
  <c r="N43" i="12"/>
  <c r="N39" i="12" s="1"/>
  <c r="L43" i="12"/>
  <c r="L39" i="12" s="1"/>
  <c r="K43" i="12"/>
  <c r="K39" i="12" s="1"/>
  <c r="I43" i="12"/>
  <c r="I39" i="12" s="1"/>
  <c r="H43" i="12"/>
  <c r="H39" i="12" s="1"/>
  <c r="G43" i="12"/>
  <c r="G39" i="12" s="1"/>
  <c r="F43" i="12"/>
  <c r="F39" i="12" s="1"/>
  <c r="E43" i="12"/>
  <c r="E39" i="12" s="1"/>
  <c r="P42" i="12"/>
  <c r="M42" i="12"/>
  <c r="J42" i="12"/>
  <c r="P41" i="12"/>
  <c r="M41" i="12"/>
  <c r="J41" i="12"/>
  <c r="P37" i="12"/>
  <c r="M37" i="12"/>
  <c r="J37" i="12"/>
  <c r="P36" i="12"/>
  <c r="M36" i="12"/>
  <c r="J36" i="12"/>
  <c r="P35" i="12"/>
  <c r="M35" i="12"/>
  <c r="J35" i="12"/>
  <c r="P34" i="12"/>
  <c r="M34" i="12"/>
  <c r="J34" i="12"/>
  <c r="P33" i="12"/>
  <c r="M33" i="12"/>
  <c r="J33" i="12"/>
  <c r="P32" i="12"/>
  <c r="M32" i="12"/>
  <c r="J32" i="12"/>
  <c r="P31" i="12"/>
  <c r="M31" i="12"/>
  <c r="J31" i="12"/>
  <c r="P30" i="12"/>
  <c r="M30" i="12"/>
  <c r="J30" i="12"/>
  <c r="P29" i="12"/>
  <c r="M29" i="12"/>
  <c r="J29" i="12"/>
  <c r="P28" i="12"/>
  <c r="M28" i="12"/>
  <c r="J28" i="12"/>
  <c r="P27" i="12"/>
  <c r="M27" i="12"/>
  <c r="J27" i="12"/>
  <c r="P26" i="12"/>
  <c r="M26" i="12"/>
  <c r="J26" i="12"/>
  <c r="P25" i="12"/>
  <c r="M25" i="12"/>
  <c r="M23" i="12" s="1"/>
  <c r="J25" i="12"/>
  <c r="J23" i="12" s="1"/>
  <c r="P24" i="12"/>
  <c r="M24" i="12"/>
  <c r="J24" i="12"/>
  <c r="P23" i="12"/>
  <c r="O23" i="12"/>
  <c r="N23" i="12"/>
  <c r="L23" i="12"/>
  <c r="K23" i="12"/>
  <c r="I23" i="12"/>
  <c r="H23" i="12"/>
  <c r="G23" i="12"/>
  <c r="F23" i="12"/>
  <c r="E23" i="12"/>
  <c r="O22" i="12"/>
  <c r="N22" i="12"/>
  <c r="L22" i="12"/>
  <c r="K22" i="12"/>
  <c r="J22" i="12"/>
  <c r="I22" i="12"/>
  <c r="H22" i="12"/>
  <c r="G22" i="12"/>
  <c r="F22" i="12"/>
  <c r="E22" i="12"/>
  <c r="P21" i="12"/>
  <c r="M21" i="12"/>
  <c r="J21" i="12"/>
  <c r="P20" i="12"/>
  <c r="M20" i="12"/>
  <c r="J20" i="12"/>
  <c r="P19" i="12"/>
  <c r="M19" i="12"/>
  <c r="J19" i="12"/>
  <c r="P18" i="12"/>
  <c r="M18" i="12"/>
  <c r="J18" i="12"/>
  <c r="P17" i="12"/>
  <c r="M17" i="12"/>
  <c r="J17" i="12"/>
  <c r="P16" i="12"/>
  <c r="M16" i="12"/>
  <c r="J16" i="12"/>
  <c r="P15" i="12"/>
  <c r="M15" i="12"/>
  <c r="J15" i="12"/>
  <c r="P14" i="12"/>
  <c r="M14" i="12"/>
  <c r="J14" i="12"/>
  <c r="P13" i="12"/>
  <c r="M13" i="12"/>
  <c r="J13" i="12"/>
  <c r="P12" i="12"/>
  <c r="M12" i="12"/>
  <c r="J12" i="12"/>
  <c r="P11" i="12"/>
  <c r="M11" i="12"/>
  <c r="J11" i="12"/>
  <c r="P10" i="12"/>
  <c r="M10" i="12"/>
  <c r="J10" i="12"/>
  <c r="O9" i="12"/>
  <c r="N9" i="12"/>
  <c r="N7" i="12" s="1"/>
  <c r="L9" i="12"/>
  <c r="K9" i="12"/>
  <c r="I9" i="12"/>
  <c r="H9" i="12"/>
  <c r="G9" i="12"/>
  <c r="F9" i="12"/>
  <c r="E9" i="12"/>
  <c r="O8" i="12"/>
  <c r="N8" i="12"/>
  <c r="L8" i="12"/>
  <c r="M8" i="12" s="1"/>
  <c r="K8" i="12"/>
  <c r="I8" i="12"/>
  <c r="H8" i="12"/>
  <c r="G8" i="12"/>
  <c r="F8" i="12"/>
  <c r="E8" i="12"/>
  <c r="E6" i="12" s="1"/>
  <c r="P322" i="11"/>
  <c r="M322" i="11"/>
  <c r="J322" i="11"/>
  <c r="P321" i="11"/>
  <c r="M321" i="11"/>
  <c r="J321" i="11"/>
  <c r="H192" i="13"/>
  <c r="H177" i="13"/>
  <c r="H163" i="13"/>
  <c r="H126" i="13"/>
  <c r="H120" i="13"/>
  <c r="P37" i="11"/>
  <c r="M37" i="11"/>
  <c r="J37" i="11"/>
  <c r="P36" i="11"/>
  <c r="M36" i="11"/>
  <c r="J36" i="11"/>
  <c r="P35" i="11"/>
  <c r="M35" i="11"/>
  <c r="J35" i="11"/>
  <c r="P34" i="11"/>
  <c r="M34" i="11"/>
  <c r="J34" i="11"/>
  <c r="P33" i="11"/>
  <c r="M33" i="11"/>
  <c r="J33" i="11"/>
  <c r="P32" i="11"/>
  <c r="M32" i="11"/>
  <c r="J32" i="11"/>
  <c r="P31" i="11"/>
  <c r="M31" i="11"/>
  <c r="J31" i="11"/>
  <c r="P30" i="11"/>
  <c r="M30" i="11"/>
  <c r="J30" i="11"/>
  <c r="P29" i="11"/>
  <c r="M29" i="11"/>
  <c r="J29" i="11"/>
  <c r="P28" i="11"/>
  <c r="M28" i="11"/>
  <c r="J28" i="11"/>
  <c r="P27" i="11"/>
  <c r="M27" i="11"/>
  <c r="J27" i="11"/>
  <c r="P26" i="11"/>
  <c r="M26" i="11"/>
  <c r="J26" i="11"/>
  <c r="P25" i="11"/>
  <c r="M25" i="11"/>
  <c r="M23" i="11" s="1"/>
  <c r="J25" i="11"/>
  <c r="J23" i="11" s="1"/>
  <c r="P24" i="11"/>
  <c r="M24" i="11"/>
  <c r="J24" i="11"/>
  <c r="P23" i="11"/>
  <c r="O23" i="11"/>
  <c r="O7" i="11" s="1"/>
  <c r="N23" i="11"/>
  <c r="L23" i="11"/>
  <c r="K23" i="11"/>
  <c r="I23" i="11"/>
  <c r="H23" i="11"/>
  <c r="G23" i="11"/>
  <c r="F23" i="11"/>
  <c r="E23" i="11"/>
  <c r="O22" i="11"/>
  <c r="N22" i="11"/>
  <c r="L22" i="11"/>
  <c r="K22" i="11"/>
  <c r="I22" i="11"/>
  <c r="H22" i="11"/>
  <c r="G22" i="11"/>
  <c r="F22" i="11"/>
  <c r="E22" i="11"/>
  <c r="P21" i="11"/>
  <c r="M21" i="11"/>
  <c r="J21" i="11"/>
  <c r="P20" i="11"/>
  <c r="M20" i="11"/>
  <c r="J20" i="11"/>
  <c r="P19" i="11"/>
  <c r="M19" i="11"/>
  <c r="J19" i="11"/>
  <c r="P18" i="11"/>
  <c r="M18" i="11"/>
  <c r="J18" i="11"/>
  <c r="Q18" i="11" s="1"/>
  <c r="P17" i="11"/>
  <c r="M17" i="11"/>
  <c r="J17" i="11"/>
  <c r="P16" i="11"/>
  <c r="M16" i="11"/>
  <c r="J16" i="11"/>
  <c r="Q16" i="11" s="1"/>
  <c r="P15" i="11"/>
  <c r="M15" i="11"/>
  <c r="J15" i="11"/>
  <c r="P14" i="11"/>
  <c r="M14" i="11"/>
  <c r="J14" i="11"/>
  <c r="P13" i="11"/>
  <c r="M13" i="11"/>
  <c r="J13" i="11"/>
  <c r="Q13" i="11" s="1"/>
  <c r="H12" i="13" s="1"/>
  <c r="P12" i="11"/>
  <c r="M12" i="11"/>
  <c r="J12" i="11"/>
  <c r="P11" i="11"/>
  <c r="M11" i="11"/>
  <c r="J11" i="11"/>
  <c r="P10" i="11"/>
  <c r="M10" i="11"/>
  <c r="J10" i="11"/>
  <c r="O9" i="11"/>
  <c r="N9" i="11"/>
  <c r="L9" i="11"/>
  <c r="L7" i="11" s="1"/>
  <c r="K9" i="11"/>
  <c r="I9" i="11"/>
  <c r="H9" i="11"/>
  <c r="H7" i="11" s="1"/>
  <c r="G9" i="11"/>
  <c r="F9" i="11"/>
  <c r="E9" i="11"/>
  <c r="E7" i="11" s="1"/>
  <c r="O8" i="11"/>
  <c r="N8" i="11"/>
  <c r="P8" i="11" s="1"/>
  <c r="L8" i="11"/>
  <c r="L6" i="11" s="1"/>
  <c r="K8" i="11"/>
  <c r="I8" i="11"/>
  <c r="I6" i="11" s="1"/>
  <c r="H8" i="11"/>
  <c r="H6" i="11" s="1"/>
  <c r="G8" i="11"/>
  <c r="F8" i="11"/>
  <c r="F6" i="11" s="1"/>
  <c r="E8" i="11"/>
  <c r="J8" i="11" s="1"/>
  <c r="I7" i="11"/>
  <c r="F7" i="11"/>
  <c r="V194" i="13"/>
  <c r="V186" i="13"/>
  <c r="V165" i="13"/>
  <c r="V159" i="13"/>
  <c r="V152" i="13"/>
  <c r="V143" i="13"/>
  <c r="V137" i="13"/>
  <c r="V130" i="13"/>
  <c r="V128" i="13"/>
  <c r="V124" i="13"/>
  <c r="V118" i="13"/>
  <c r="V106" i="13"/>
  <c r="V100" i="13"/>
  <c r="V91" i="13"/>
  <c r="V55" i="13"/>
  <c r="V32" i="13"/>
  <c r="V20" i="13"/>
  <c r="V14" i="13"/>
  <c r="R196" i="13"/>
  <c r="S196" i="13" s="1"/>
  <c r="R190" i="13"/>
  <c r="S190" i="13" s="1"/>
  <c r="R177" i="13"/>
  <c r="S177" i="13" s="1"/>
  <c r="R165" i="13"/>
  <c r="S165" i="13" s="1"/>
  <c r="R163" i="13"/>
  <c r="S163" i="13" s="1"/>
  <c r="R154" i="13"/>
  <c r="S154" i="13" s="1"/>
  <c r="R148" i="13"/>
  <c r="S148" i="13" s="1"/>
  <c r="R139" i="13"/>
  <c r="S139" i="13" s="1"/>
  <c r="R130" i="13"/>
  <c r="S130" i="13" s="1"/>
  <c r="R124" i="13"/>
  <c r="S124" i="13" s="1"/>
  <c r="R118" i="13"/>
  <c r="S118" i="13" s="1"/>
  <c r="R111" i="13"/>
  <c r="S111" i="13" s="1"/>
  <c r="R104" i="13"/>
  <c r="S104" i="13" s="1"/>
  <c r="R98" i="13"/>
  <c r="S98" i="13" s="1"/>
  <c r="R91" i="13"/>
  <c r="S91" i="13" s="1"/>
  <c r="R89" i="13"/>
  <c r="S89" i="13" s="1"/>
  <c r="R36" i="13"/>
  <c r="S36" i="13" s="1"/>
  <c r="R34" i="13"/>
  <c r="S34" i="13" s="1"/>
  <c r="R30" i="13"/>
  <c r="S30" i="13" s="1"/>
  <c r="R28" i="13"/>
  <c r="S28" i="13" s="1"/>
  <c r="R24" i="13"/>
  <c r="S24" i="13" s="1"/>
  <c r="R18" i="13"/>
  <c r="S18" i="13" s="1"/>
  <c r="R16" i="13"/>
  <c r="S16" i="13" s="1"/>
  <c r="R12" i="13"/>
  <c r="S12" i="13" s="1"/>
  <c r="R10" i="13"/>
  <c r="S10" i="13" s="1"/>
  <c r="P192" i="13"/>
  <c r="P184" i="13"/>
  <c r="P177" i="13"/>
  <c r="P163" i="13"/>
  <c r="Q163" i="13" s="1"/>
  <c r="P154" i="13"/>
  <c r="Q154" i="13" s="1"/>
  <c r="P148" i="13"/>
  <c r="Q148" i="13" s="1"/>
  <c r="P141" i="13"/>
  <c r="P135" i="13"/>
  <c r="P128" i="13"/>
  <c r="P122" i="13"/>
  <c r="P113" i="13"/>
  <c r="P104" i="13"/>
  <c r="Q104" i="13" s="1"/>
  <c r="P100" i="13"/>
  <c r="P91" i="13"/>
  <c r="Q91" i="13" s="1"/>
  <c r="P87" i="13"/>
  <c r="P78" i="13"/>
  <c r="P72" i="13"/>
  <c r="P66" i="13"/>
  <c r="P60" i="13"/>
  <c r="P51" i="13"/>
  <c r="P41" i="13"/>
  <c r="P36" i="13"/>
  <c r="Q36" i="13" s="1"/>
  <c r="P26" i="13"/>
  <c r="P20" i="13"/>
  <c r="N194" i="13"/>
  <c r="N186" i="13"/>
  <c r="N165" i="13"/>
  <c r="N159" i="13"/>
  <c r="N152" i="13"/>
  <c r="N150" i="13"/>
  <c r="N143" i="13"/>
  <c r="N137" i="13"/>
  <c r="N126" i="13"/>
  <c r="N120" i="13"/>
  <c r="N111" i="13"/>
  <c r="N102" i="13"/>
  <c r="N93" i="13"/>
  <c r="N80" i="13"/>
  <c r="N74" i="13"/>
  <c r="N68" i="13"/>
  <c r="N62" i="13"/>
  <c r="N53" i="13"/>
  <c r="N30" i="13"/>
  <c r="N26" i="13"/>
  <c r="N24" i="13"/>
  <c r="N20" i="13"/>
  <c r="O20" i="13" s="1"/>
  <c r="N14" i="13"/>
  <c r="L194" i="13"/>
  <c r="L165" i="13"/>
  <c r="L159" i="13"/>
  <c r="L154" i="13"/>
  <c r="L148" i="13"/>
  <c r="L139" i="13"/>
  <c r="L130" i="13"/>
  <c r="L118" i="13"/>
  <c r="L111" i="13"/>
  <c r="L104" i="13"/>
  <c r="L89" i="13"/>
  <c r="L72" i="13"/>
  <c r="L47" i="13"/>
  <c r="L26" i="13"/>
  <c r="L20" i="13"/>
  <c r="L18" i="13"/>
  <c r="L14" i="13"/>
  <c r="L12" i="13"/>
  <c r="E207" i="1"/>
  <c r="I181" i="1"/>
  <c r="O180" i="1"/>
  <c r="I206" i="1"/>
  <c r="H206" i="1"/>
  <c r="H180" i="1" s="1"/>
  <c r="G206" i="1"/>
  <c r="K181" i="1"/>
  <c r="F181" i="1"/>
  <c r="E181" i="1"/>
  <c r="O207" i="1"/>
  <c r="O181" i="1" s="1"/>
  <c r="N207" i="1"/>
  <c r="N181" i="1" s="1"/>
  <c r="O206" i="1"/>
  <c r="N206" i="1"/>
  <c r="P206" i="1" s="1"/>
  <c r="L207" i="1"/>
  <c r="L181" i="1" s="1"/>
  <c r="K207" i="1"/>
  <c r="M207" i="1" s="1"/>
  <c r="L206" i="1"/>
  <c r="L180" i="1" s="1"/>
  <c r="K206" i="1"/>
  <c r="K180" i="1" s="1"/>
  <c r="I207" i="1"/>
  <c r="H207" i="1"/>
  <c r="H181" i="1" s="1"/>
  <c r="G207" i="1"/>
  <c r="F207" i="1"/>
  <c r="F206" i="1"/>
  <c r="E206" i="1"/>
  <c r="P213" i="1"/>
  <c r="M213" i="1"/>
  <c r="J213" i="1"/>
  <c r="P212" i="1"/>
  <c r="M212" i="1"/>
  <c r="J212" i="1"/>
  <c r="O158" i="1"/>
  <c r="N158" i="1"/>
  <c r="O157" i="1"/>
  <c r="N157" i="1"/>
  <c r="L158" i="1"/>
  <c r="K158" i="1"/>
  <c r="L157" i="1"/>
  <c r="I158" i="1"/>
  <c r="H158" i="1"/>
  <c r="G158" i="1"/>
  <c r="F158" i="1"/>
  <c r="E158" i="1"/>
  <c r="I157" i="1"/>
  <c r="H157" i="1"/>
  <c r="G157" i="1"/>
  <c r="F157" i="1"/>
  <c r="E157" i="1"/>
  <c r="P166" i="1"/>
  <c r="P165" i="1"/>
  <c r="M166" i="1"/>
  <c r="M165" i="1"/>
  <c r="J166" i="1"/>
  <c r="J165" i="1"/>
  <c r="Q213" i="1" l="1"/>
  <c r="J212" i="13" s="1"/>
  <c r="J207" i="1"/>
  <c r="G192" i="13"/>
  <c r="G120" i="13"/>
  <c r="W100" i="13"/>
  <c r="U100" i="13"/>
  <c r="W137" i="13"/>
  <c r="U137" i="13"/>
  <c r="W194" i="13"/>
  <c r="U194" i="13"/>
  <c r="W14" i="13"/>
  <c r="U14" i="13"/>
  <c r="W55" i="13"/>
  <c r="U55" i="13"/>
  <c r="W106" i="13"/>
  <c r="U106" i="13"/>
  <c r="W128" i="13"/>
  <c r="U128" i="13"/>
  <c r="W143" i="13"/>
  <c r="U143" i="13"/>
  <c r="W165" i="13"/>
  <c r="U165" i="13"/>
  <c r="W32" i="13"/>
  <c r="U32" i="13"/>
  <c r="W124" i="13"/>
  <c r="U124" i="13"/>
  <c r="W159" i="13"/>
  <c r="U159" i="13"/>
  <c r="W20" i="13"/>
  <c r="U20" i="13"/>
  <c r="W91" i="13"/>
  <c r="U91" i="13"/>
  <c r="W118" i="13"/>
  <c r="U118" i="13"/>
  <c r="W130" i="13"/>
  <c r="U130" i="13"/>
  <c r="W152" i="13"/>
  <c r="U152" i="13"/>
  <c r="W186" i="13"/>
  <c r="U186" i="13"/>
  <c r="Q177" i="13"/>
  <c r="O26" i="13"/>
  <c r="M194" i="13"/>
  <c r="M20" i="13"/>
  <c r="M111" i="13"/>
  <c r="M159" i="13"/>
  <c r="M14" i="13"/>
  <c r="M26" i="13"/>
  <c r="M165" i="13"/>
  <c r="G6" i="11"/>
  <c r="P181" i="12"/>
  <c r="E7" i="12"/>
  <c r="Q111" i="12"/>
  <c r="E111" i="13" s="1"/>
  <c r="Q114" i="12"/>
  <c r="F113" i="13" s="1"/>
  <c r="M116" i="12"/>
  <c r="J218" i="12"/>
  <c r="Q221" i="12"/>
  <c r="E223" i="13" s="1"/>
  <c r="Q224" i="12"/>
  <c r="F225" i="13" s="1"/>
  <c r="Q246" i="12"/>
  <c r="E248" i="13" s="1"/>
  <c r="Q249" i="12"/>
  <c r="F250" i="13" s="1"/>
  <c r="Q252" i="12"/>
  <c r="E254" i="13" s="1"/>
  <c r="Q255" i="12"/>
  <c r="F256" i="13" s="1"/>
  <c r="Q258" i="12"/>
  <c r="E260" i="13" s="1"/>
  <c r="O6" i="12"/>
  <c r="K7" i="12"/>
  <c r="O7" i="12"/>
  <c r="P7" i="12" s="1"/>
  <c r="N6" i="12"/>
  <c r="M58" i="12"/>
  <c r="K85" i="12"/>
  <c r="M85" i="12" s="1"/>
  <c r="P96" i="12"/>
  <c r="P109" i="12"/>
  <c r="Q109" i="12" s="1"/>
  <c r="E109" i="13" s="1"/>
  <c r="P110" i="12"/>
  <c r="P146" i="12"/>
  <c r="P147" i="12"/>
  <c r="P158" i="12"/>
  <c r="Q190" i="12"/>
  <c r="E190" i="13" s="1"/>
  <c r="Q193" i="12"/>
  <c r="F192" i="13" s="1"/>
  <c r="Q196" i="12"/>
  <c r="E196" i="13" s="1"/>
  <c r="Q199" i="12"/>
  <c r="F200" i="13" s="1"/>
  <c r="Q202" i="12"/>
  <c r="E204" i="13" s="1"/>
  <c r="Q208" i="12"/>
  <c r="E210" i="13" s="1"/>
  <c r="Q211" i="12"/>
  <c r="F212" i="13" s="1"/>
  <c r="Q214" i="12"/>
  <c r="E216" i="13" s="1"/>
  <c r="H139" i="13"/>
  <c r="P134" i="12"/>
  <c r="I5" i="11"/>
  <c r="N7" i="11"/>
  <c r="G4" i="11"/>
  <c r="H51" i="13"/>
  <c r="G51" i="13" s="1"/>
  <c r="H60" i="13"/>
  <c r="H66" i="13"/>
  <c r="H72" i="13"/>
  <c r="G72" i="13" s="1"/>
  <c r="H78" i="13"/>
  <c r="H93" i="13"/>
  <c r="Q322" i="11"/>
  <c r="H4" i="11"/>
  <c r="H5" i="11"/>
  <c r="N6" i="11"/>
  <c r="K6" i="11"/>
  <c r="G7" i="11"/>
  <c r="J7" i="11" s="1"/>
  <c r="Q25" i="11"/>
  <c r="H24" i="13" s="1"/>
  <c r="Q28" i="11"/>
  <c r="Q32" i="11"/>
  <c r="Q34" i="11"/>
  <c r="Q37" i="11"/>
  <c r="H36" i="13" s="1"/>
  <c r="F5" i="11"/>
  <c r="H102" i="13"/>
  <c r="H111" i="13"/>
  <c r="G111" i="13" s="1"/>
  <c r="H154" i="13"/>
  <c r="G154" i="13" s="1"/>
  <c r="H157" i="13"/>
  <c r="H184" i="13"/>
  <c r="G184" i="13" s="1"/>
  <c r="J39" i="12"/>
  <c r="P89" i="12"/>
  <c r="E89" i="13" s="1"/>
  <c r="N85" i="12"/>
  <c r="P85" i="12" s="1"/>
  <c r="L6" i="12"/>
  <c r="P8" i="12"/>
  <c r="Q10" i="12"/>
  <c r="E10" i="13" s="1"/>
  <c r="Q14" i="12"/>
  <c r="E14" i="13" s="1"/>
  <c r="Q17" i="12"/>
  <c r="Q19" i="12"/>
  <c r="M39" i="12"/>
  <c r="J43" i="12"/>
  <c r="Q50" i="12"/>
  <c r="F49" i="13" s="1"/>
  <c r="Q53" i="12"/>
  <c r="E53" i="13" s="1"/>
  <c r="Q56" i="12"/>
  <c r="F55" i="13" s="1"/>
  <c r="Q120" i="12"/>
  <c r="E120" i="13" s="1"/>
  <c r="Q123" i="12"/>
  <c r="F122" i="13" s="1"/>
  <c r="Q126" i="12"/>
  <c r="E126" i="13" s="1"/>
  <c r="Q129" i="12"/>
  <c r="F128" i="13" s="1"/>
  <c r="Q136" i="12"/>
  <c r="F135" i="13" s="1"/>
  <c r="Q139" i="12"/>
  <c r="E139" i="13" s="1"/>
  <c r="Q142" i="12"/>
  <c r="F141" i="13" s="1"/>
  <c r="Q149" i="12"/>
  <c r="F148" i="13" s="1"/>
  <c r="Q155" i="12"/>
  <c r="F154" i="13" s="1"/>
  <c r="P157" i="12"/>
  <c r="Q161" i="12"/>
  <c r="E161" i="13" s="1"/>
  <c r="Q164" i="12"/>
  <c r="F163" i="13" s="1"/>
  <c r="G163" i="13" s="1"/>
  <c r="Q169" i="12"/>
  <c r="E169" i="13" s="1"/>
  <c r="Q173" i="12"/>
  <c r="E173" i="13" s="1"/>
  <c r="Q178" i="12"/>
  <c r="F177" i="13" s="1"/>
  <c r="G177" i="13" s="1"/>
  <c r="P205" i="12"/>
  <c r="P218" i="12"/>
  <c r="P241" i="12"/>
  <c r="O262" i="12"/>
  <c r="L180" i="12"/>
  <c r="Q24" i="12"/>
  <c r="E24" i="13" s="1"/>
  <c r="Q33" i="12"/>
  <c r="P39" i="12"/>
  <c r="Q39" i="12" s="1"/>
  <c r="E39" i="13" s="1"/>
  <c r="Q62" i="12"/>
  <c r="E62" i="13" s="1"/>
  <c r="Q68" i="12"/>
  <c r="E68" i="13" s="1"/>
  <c r="Q74" i="12"/>
  <c r="E74" i="13" s="1"/>
  <c r="Q80" i="12"/>
  <c r="E80" i="13" s="1"/>
  <c r="M90" i="12"/>
  <c r="N86" i="12" s="1"/>
  <c r="P86" i="12" s="1"/>
  <c r="Q86" i="12" s="1"/>
  <c r="F85" i="13" s="1"/>
  <c r="Q93" i="12"/>
  <c r="E93" i="13" s="1"/>
  <c r="M97" i="12"/>
  <c r="Q99" i="12"/>
  <c r="F98" i="13" s="1"/>
  <c r="Q102" i="12"/>
  <c r="E102" i="13" s="1"/>
  <c r="Q105" i="12"/>
  <c r="F104" i="13" s="1"/>
  <c r="J109" i="12"/>
  <c r="M109" i="12"/>
  <c r="P116" i="12"/>
  <c r="M117" i="12"/>
  <c r="M134" i="12"/>
  <c r="M147" i="12"/>
  <c r="M157" i="12"/>
  <c r="Q182" i="12"/>
  <c r="E182" i="13" s="1"/>
  <c r="Q185" i="12"/>
  <c r="F184" i="13" s="1"/>
  <c r="Q225" i="12"/>
  <c r="E227" i="13" s="1"/>
  <c r="Q228" i="12"/>
  <c r="F229" i="13" s="1"/>
  <c r="Q231" i="12"/>
  <c r="E233" i="13" s="1"/>
  <c r="Q234" i="12"/>
  <c r="F235" i="13" s="1"/>
  <c r="Q237" i="12"/>
  <c r="E239" i="13" s="1"/>
  <c r="M240" i="12"/>
  <c r="J241" i="12"/>
  <c r="M241" i="12"/>
  <c r="Q241" i="12" s="1"/>
  <c r="F242" i="13" s="1"/>
  <c r="Q264" i="12"/>
  <c r="F265" i="13" s="1"/>
  <c r="Q267" i="12"/>
  <c r="E269" i="13" s="1"/>
  <c r="Q273" i="12"/>
  <c r="E275" i="13" s="1"/>
  <c r="Q276" i="12"/>
  <c r="F277" i="13" s="1"/>
  <c r="Q279" i="12"/>
  <c r="E281" i="13" s="1"/>
  <c r="Q282" i="12"/>
  <c r="F283" i="13" s="1"/>
  <c r="Q285" i="12"/>
  <c r="E287" i="13" s="1"/>
  <c r="Q288" i="12"/>
  <c r="F289" i="13" s="1"/>
  <c r="J291" i="12"/>
  <c r="Q83" i="12"/>
  <c r="F82" i="13" s="1"/>
  <c r="Q77" i="12"/>
  <c r="F76" i="13" s="1"/>
  <c r="P58" i="12"/>
  <c r="Q58" i="12" s="1"/>
  <c r="E58" i="13" s="1"/>
  <c r="P59" i="12"/>
  <c r="Q71" i="12"/>
  <c r="F70" i="13" s="1"/>
  <c r="Q65" i="12"/>
  <c r="F64" i="13" s="1"/>
  <c r="F6" i="12"/>
  <c r="I6" i="12"/>
  <c r="I4" i="12" s="1"/>
  <c r="P6" i="12"/>
  <c r="Q30" i="12"/>
  <c r="E30" i="13" s="1"/>
  <c r="F32" i="13"/>
  <c r="M188" i="12"/>
  <c r="K180" i="12"/>
  <c r="M180" i="12" s="1"/>
  <c r="G6" i="12"/>
  <c r="J9" i="12"/>
  <c r="H7" i="12"/>
  <c r="L7" i="12"/>
  <c r="L5" i="12" s="1"/>
  <c r="Q13" i="12"/>
  <c r="Q16" i="12"/>
  <c r="E16" i="13" s="1"/>
  <c r="Q18" i="12"/>
  <c r="E18" i="13" s="1"/>
  <c r="H6" i="12"/>
  <c r="H4" i="12" s="1"/>
  <c r="K6" i="12"/>
  <c r="G7" i="12"/>
  <c r="Q26" i="12"/>
  <c r="E26" i="13" s="1"/>
  <c r="P22" i="12"/>
  <c r="Q32" i="12"/>
  <c r="E32" i="13" s="1"/>
  <c r="Q35" i="12"/>
  <c r="Q37" i="12"/>
  <c r="Q42" i="12"/>
  <c r="F41" i="13" s="1"/>
  <c r="Q49" i="12"/>
  <c r="E49" i="13" s="1"/>
  <c r="Q52" i="12"/>
  <c r="F51" i="13" s="1"/>
  <c r="Q55" i="12"/>
  <c r="E55" i="13" s="1"/>
  <c r="Q61" i="12"/>
  <c r="F60" i="13" s="1"/>
  <c r="Q64" i="12"/>
  <c r="E64" i="13" s="1"/>
  <c r="Q67" i="12"/>
  <c r="F66" i="13" s="1"/>
  <c r="Q70" i="12"/>
  <c r="E70" i="13" s="1"/>
  <c r="Q73" i="12"/>
  <c r="F72" i="13" s="1"/>
  <c r="Q76" i="12"/>
  <c r="E76" i="13" s="1"/>
  <c r="Q79" i="12"/>
  <c r="F78" i="13" s="1"/>
  <c r="Q82" i="12"/>
  <c r="E82" i="13" s="1"/>
  <c r="J86" i="12"/>
  <c r="Q88" i="12"/>
  <c r="F87" i="13" s="1"/>
  <c r="Q92" i="12"/>
  <c r="F91" i="13" s="1"/>
  <c r="G4" i="12"/>
  <c r="Q98" i="12"/>
  <c r="E98" i="13" s="1"/>
  <c r="Q101" i="12"/>
  <c r="F100" i="13" s="1"/>
  <c r="J204" i="12"/>
  <c r="E180" i="12"/>
  <c r="J180" i="12" s="1"/>
  <c r="H181" i="12"/>
  <c r="M292" i="12"/>
  <c r="Q12" i="12"/>
  <c r="E12" i="13" s="1"/>
  <c r="Q15" i="12"/>
  <c r="Q21" i="12"/>
  <c r="Q25" i="12"/>
  <c r="Q27" i="12"/>
  <c r="Q31" i="12"/>
  <c r="Q34" i="12"/>
  <c r="E34" i="13" s="1"/>
  <c r="Q36" i="12"/>
  <c r="E36" i="13" s="1"/>
  <c r="Q41" i="12"/>
  <c r="E41" i="13" s="1"/>
  <c r="Q51" i="12"/>
  <c r="E51" i="13" s="1"/>
  <c r="Q54" i="12"/>
  <c r="F53" i="13" s="1"/>
  <c r="J58" i="12"/>
  <c r="Q60" i="12"/>
  <c r="E60" i="13" s="1"/>
  <c r="Q63" i="12"/>
  <c r="F62" i="13" s="1"/>
  <c r="Q66" i="12"/>
  <c r="E66" i="13" s="1"/>
  <c r="Q69" i="12"/>
  <c r="F68" i="13" s="1"/>
  <c r="Q72" i="12"/>
  <c r="E72" i="13" s="1"/>
  <c r="Q75" i="12"/>
  <c r="F74" i="13" s="1"/>
  <c r="Q78" i="12"/>
  <c r="E78" i="13" s="1"/>
  <c r="Q81" i="12"/>
  <c r="F80" i="13" s="1"/>
  <c r="J85" i="12"/>
  <c r="Q87" i="12"/>
  <c r="E87" i="13" s="1"/>
  <c r="Q91" i="12"/>
  <c r="E91" i="13" s="1"/>
  <c r="J261" i="12"/>
  <c r="Q104" i="12"/>
  <c r="E104" i="13" s="1"/>
  <c r="Q107" i="12"/>
  <c r="F106" i="13" s="1"/>
  <c r="Q113" i="12"/>
  <c r="E113" i="13" s="1"/>
  <c r="Q119" i="12"/>
  <c r="F118" i="13" s="1"/>
  <c r="Q122" i="12"/>
  <c r="E122" i="13" s="1"/>
  <c r="Q125" i="12"/>
  <c r="F124" i="13" s="1"/>
  <c r="Q128" i="12"/>
  <c r="E128" i="13" s="1"/>
  <c r="Q131" i="12"/>
  <c r="F130" i="13" s="1"/>
  <c r="Q135" i="12"/>
  <c r="E135" i="13" s="1"/>
  <c r="Q138" i="12"/>
  <c r="F137" i="13" s="1"/>
  <c r="Q141" i="12"/>
  <c r="E141" i="13" s="1"/>
  <c r="Q144" i="12"/>
  <c r="F143" i="13" s="1"/>
  <c r="Q148" i="12"/>
  <c r="E148" i="13" s="1"/>
  <c r="Q151" i="12"/>
  <c r="F150" i="13" s="1"/>
  <c r="Q153" i="12"/>
  <c r="F152" i="13" s="1"/>
  <c r="J158" i="12"/>
  <c r="Q160" i="12"/>
  <c r="F159" i="13" s="1"/>
  <c r="Q163" i="12"/>
  <c r="E163" i="13" s="1"/>
  <c r="Q166" i="12"/>
  <c r="F165" i="13" s="1"/>
  <c r="Q171" i="12"/>
  <c r="E171" i="13" s="1"/>
  <c r="Q177" i="12"/>
  <c r="E177" i="13" s="1"/>
  <c r="Q184" i="12"/>
  <c r="E184" i="13" s="1"/>
  <c r="Q187" i="12"/>
  <c r="F186" i="13" s="1"/>
  <c r="Q192" i="12"/>
  <c r="E192" i="13" s="1"/>
  <c r="Q195" i="12"/>
  <c r="F194" i="13" s="1"/>
  <c r="Q198" i="12"/>
  <c r="Q201" i="12"/>
  <c r="F202" i="13" s="1"/>
  <c r="Q207" i="12"/>
  <c r="F208" i="13" s="1"/>
  <c r="Q210" i="12"/>
  <c r="E212" i="13" s="1"/>
  <c r="Q213" i="12"/>
  <c r="F214" i="13" s="1"/>
  <c r="Q220" i="12"/>
  <c r="F221" i="13" s="1"/>
  <c r="Q223" i="12"/>
  <c r="E225" i="13" s="1"/>
  <c r="Q227" i="12"/>
  <c r="E229" i="13" s="1"/>
  <c r="Q230" i="12"/>
  <c r="F231" i="13" s="1"/>
  <c r="Q233" i="12"/>
  <c r="E235" i="13" s="1"/>
  <c r="Q236" i="12"/>
  <c r="F237" i="13" s="1"/>
  <c r="J240" i="12"/>
  <c r="Q242" i="12"/>
  <c r="E244" i="13" s="1"/>
  <c r="Q245" i="12"/>
  <c r="F246" i="13" s="1"/>
  <c r="Q248" i="12"/>
  <c r="E250" i="13" s="1"/>
  <c r="Q251" i="12"/>
  <c r="F252" i="13" s="1"/>
  <c r="Q254" i="12"/>
  <c r="E256" i="13" s="1"/>
  <c r="Q257" i="12"/>
  <c r="F258" i="13" s="1"/>
  <c r="M261" i="12"/>
  <c r="Q263" i="12"/>
  <c r="E265" i="13" s="1"/>
  <c r="Q266" i="12"/>
  <c r="F267" i="13" s="1"/>
  <c r="Q272" i="12"/>
  <c r="F273" i="13" s="1"/>
  <c r="Q275" i="12"/>
  <c r="E277" i="13" s="1"/>
  <c r="Q278" i="12"/>
  <c r="F279" i="13" s="1"/>
  <c r="Q281" i="12"/>
  <c r="E283" i="13" s="1"/>
  <c r="Q284" i="12"/>
  <c r="F285" i="13" s="1"/>
  <c r="Q287" i="12"/>
  <c r="E289" i="13" s="1"/>
  <c r="Q290" i="12"/>
  <c r="F291" i="13" s="1"/>
  <c r="Q295" i="12"/>
  <c r="E297" i="13" s="1"/>
  <c r="Q298" i="12"/>
  <c r="F299" i="13" s="1"/>
  <c r="Q301" i="12"/>
  <c r="E303" i="13" s="1"/>
  <c r="Q304" i="12"/>
  <c r="F305" i="13" s="1"/>
  <c r="Q307" i="12"/>
  <c r="E309" i="13" s="1"/>
  <c r="Q310" i="12"/>
  <c r="F311" i="13" s="1"/>
  <c r="Q313" i="12"/>
  <c r="E315" i="13" s="1"/>
  <c r="Q316" i="12"/>
  <c r="F317" i="13" s="1"/>
  <c r="Q319" i="12"/>
  <c r="E321" i="13" s="1"/>
  <c r="Q94" i="12"/>
  <c r="F93" i="13" s="1"/>
  <c r="Q100" i="12"/>
  <c r="E100" i="13" s="1"/>
  <c r="Q103" i="12"/>
  <c r="F102" i="13" s="1"/>
  <c r="Q106" i="12"/>
  <c r="E106" i="13" s="1"/>
  <c r="Q112" i="12"/>
  <c r="F111" i="13" s="1"/>
  <c r="J116" i="12"/>
  <c r="Q118" i="12"/>
  <c r="E118" i="13" s="1"/>
  <c r="Q121" i="12"/>
  <c r="F120" i="13" s="1"/>
  <c r="Q124" i="12"/>
  <c r="E124" i="13" s="1"/>
  <c r="Q127" i="12"/>
  <c r="F126" i="13" s="1"/>
  <c r="G126" i="13" s="1"/>
  <c r="Q130" i="12"/>
  <c r="E130" i="13" s="1"/>
  <c r="J133" i="12"/>
  <c r="J134" i="12"/>
  <c r="Q137" i="12"/>
  <c r="E137" i="13" s="1"/>
  <c r="Q140" i="12"/>
  <c r="F139" i="13" s="1"/>
  <c r="Q143" i="12"/>
  <c r="E143" i="13" s="1"/>
  <c r="J147" i="12"/>
  <c r="Q147" i="12" s="1"/>
  <c r="F146" i="13" s="1"/>
  <c r="Q150" i="12"/>
  <c r="E150" i="13" s="1"/>
  <c r="Q152" i="12"/>
  <c r="E152" i="13" s="1"/>
  <c r="J157" i="12"/>
  <c r="Q159" i="12"/>
  <c r="E159" i="13" s="1"/>
  <c r="Q162" i="12"/>
  <c r="F161" i="13" s="1"/>
  <c r="Q165" i="12"/>
  <c r="E165" i="13" s="1"/>
  <c r="Q170" i="12"/>
  <c r="F169" i="13" s="1"/>
  <c r="Q175" i="12"/>
  <c r="E175" i="13" s="1"/>
  <c r="M181" i="12"/>
  <c r="Q183" i="12"/>
  <c r="F182" i="13" s="1"/>
  <c r="Q186" i="12"/>
  <c r="E186" i="13" s="1"/>
  <c r="M189" i="12"/>
  <c r="Q191" i="12"/>
  <c r="F190" i="13" s="1"/>
  <c r="Q194" i="12"/>
  <c r="E194" i="13" s="1"/>
  <c r="Q197" i="12"/>
  <c r="F196" i="13" s="1"/>
  <c r="Q200" i="12"/>
  <c r="Q203" i="12"/>
  <c r="F204" i="13" s="1"/>
  <c r="O180" i="12"/>
  <c r="M205" i="12"/>
  <c r="Q206" i="12"/>
  <c r="E208" i="13" s="1"/>
  <c r="Q209" i="12"/>
  <c r="F210" i="13" s="1"/>
  <c r="Q212" i="12"/>
  <c r="E214" i="13" s="1"/>
  <c r="Q215" i="12"/>
  <c r="F216" i="13" s="1"/>
  <c r="M217" i="12"/>
  <c r="M218" i="12"/>
  <c r="Q219" i="12"/>
  <c r="E221" i="13" s="1"/>
  <c r="Q222" i="12"/>
  <c r="F223" i="13" s="1"/>
  <c r="Q226" i="12"/>
  <c r="F227" i="13" s="1"/>
  <c r="Q229" i="12"/>
  <c r="E231" i="13" s="1"/>
  <c r="Q232" i="12"/>
  <c r="F233" i="13" s="1"/>
  <c r="Q235" i="12"/>
  <c r="E237" i="13" s="1"/>
  <c r="Q238" i="12"/>
  <c r="F239" i="13" s="1"/>
  <c r="P240" i="12"/>
  <c r="Q240" i="12" s="1"/>
  <c r="E242" i="13" s="1"/>
  <c r="Q244" i="12"/>
  <c r="E246" i="13" s="1"/>
  <c r="Q247" i="12"/>
  <c r="F248" i="13" s="1"/>
  <c r="Q250" i="12"/>
  <c r="E252" i="13" s="1"/>
  <c r="Q253" i="12"/>
  <c r="F254" i="13" s="1"/>
  <c r="Q256" i="12"/>
  <c r="E258" i="13" s="1"/>
  <c r="Q259" i="12"/>
  <c r="F260" i="13" s="1"/>
  <c r="Q265" i="12"/>
  <c r="E267" i="13" s="1"/>
  <c r="Q268" i="12"/>
  <c r="F269" i="13" s="1"/>
  <c r="M269" i="12"/>
  <c r="Q271" i="12"/>
  <c r="E273" i="13" s="1"/>
  <c r="Q274" i="12"/>
  <c r="F275" i="13" s="1"/>
  <c r="Q277" i="12"/>
  <c r="E279" i="13" s="1"/>
  <c r="Q280" i="12"/>
  <c r="F281" i="13" s="1"/>
  <c r="Q283" i="12"/>
  <c r="E285" i="13" s="1"/>
  <c r="Q286" i="12"/>
  <c r="F287" i="13" s="1"/>
  <c r="Q289" i="12"/>
  <c r="E291" i="13" s="1"/>
  <c r="M291" i="12"/>
  <c r="J292" i="12"/>
  <c r="Q294" i="12"/>
  <c r="F295" i="13" s="1"/>
  <c r="Q297" i="12"/>
  <c r="E299" i="13" s="1"/>
  <c r="Q300" i="12"/>
  <c r="F301" i="13" s="1"/>
  <c r="Q303" i="12"/>
  <c r="E305" i="13" s="1"/>
  <c r="Q306" i="12"/>
  <c r="F307" i="13" s="1"/>
  <c r="Q309" i="12"/>
  <c r="E311" i="13" s="1"/>
  <c r="Q312" i="12"/>
  <c r="F313" i="13" s="1"/>
  <c r="Q315" i="12"/>
  <c r="E317" i="13" s="1"/>
  <c r="Q318" i="12"/>
  <c r="F319" i="13" s="1"/>
  <c r="O5" i="11"/>
  <c r="F4" i="11"/>
  <c r="I4" i="11"/>
  <c r="Q12" i="11"/>
  <c r="Q15" i="11"/>
  <c r="H14" i="13" s="1"/>
  <c r="Q21" i="11"/>
  <c r="H20" i="13" s="1"/>
  <c r="Q24" i="11"/>
  <c r="Q27" i="11"/>
  <c r="H26" i="13" s="1"/>
  <c r="Q31" i="11"/>
  <c r="H30" i="13" s="1"/>
  <c r="Q33" i="11"/>
  <c r="H32" i="13" s="1"/>
  <c r="Q36" i="11"/>
  <c r="H49" i="13"/>
  <c r="H53" i="13"/>
  <c r="G53" i="13" s="1"/>
  <c r="H62" i="13"/>
  <c r="G62" i="13" s="1"/>
  <c r="H68" i="13"/>
  <c r="G68" i="13" s="1"/>
  <c r="H74" i="13"/>
  <c r="H80" i="13"/>
  <c r="G80" i="13" s="1"/>
  <c r="H89" i="13"/>
  <c r="H98" i="13"/>
  <c r="H104" i="13"/>
  <c r="G104" i="13" s="1"/>
  <c r="H113" i="13"/>
  <c r="G113" i="13" s="1"/>
  <c r="H122" i="13"/>
  <c r="G122" i="13" s="1"/>
  <c r="H128" i="13"/>
  <c r="G128" i="13" s="1"/>
  <c r="E6" i="11"/>
  <c r="J6" i="11" s="1"/>
  <c r="M8" i="11"/>
  <c r="O6" i="11"/>
  <c r="O4" i="11" s="1"/>
  <c r="K7" i="11"/>
  <c r="M7" i="11" s="1"/>
  <c r="Q10" i="11"/>
  <c r="Q14" i="11"/>
  <c r="Q17" i="11"/>
  <c r="H16" i="13" s="1"/>
  <c r="Q19" i="11"/>
  <c r="H18" i="13" s="1"/>
  <c r="J22" i="11"/>
  <c r="Q30" i="11"/>
  <c r="H45" i="13"/>
  <c r="H55" i="13"/>
  <c r="G55" i="13" s="1"/>
  <c r="H64" i="13"/>
  <c r="G64" i="13" s="1"/>
  <c r="H70" i="13"/>
  <c r="H76" i="13"/>
  <c r="G76" i="13" s="1"/>
  <c r="H82" i="13"/>
  <c r="G82" i="13" s="1"/>
  <c r="H87" i="13"/>
  <c r="G87" i="13" s="1"/>
  <c r="H91" i="13"/>
  <c r="G91" i="13" s="1"/>
  <c r="H96" i="13"/>
  <c r="H100" i="13"/>
  <c r="G100" i="13" s="1"/>
  <c r="H106" i="13"/>
  <c r="G106" i="13" s="1"/>
  <c r="H116" i="13"/>
  <c r="H118" i="13"/>
  <c r="G118" i="13" s="1"/>
  <c r="H124" i="13"/>
  <c r="G124" i="13" s="1"/>
  <c r="H130" i="13"/>
  <c r="G130" i="13" s="1"/>
  <c r="H137" i="13"/>
  <c r="G137" i="13" s="1"/>
  <c r="H143" i="13"/>
  <c r="G143" i="13" s="1"/>
  <c r="H150" i="13"/>
  <c r="G150" i="13" s="1"/>
  <c r="H159" i="13"/>
  <c r="G159" i="13" s="1"/>
  <c r="H165" i="13"/>
  <c r="G165" i="13" s="1"/>
  <c r="H180" i="13"/>
  <c r="H186" i="13"/>
  <c r="G186" i="13" s="1"/>
  <c r="H194" i="13"/>
  <c r="G194" i="13" s="1"/>
  <c r="Q321" i="11"/>
  <c r="H135" i="13"/>
  <c r="G135" i="13" s="1"/>
  <c r="H141" i="13"/>
  <c r="H152" i="13"/>
  <c r="H161" i="13"/>
  <c r="G161" i="13" s="1"/>
  <c r="H169" i="13"/>
  <c r="G169" i="13" s="1"/>
  <c r="H182" i="13"/>
  <c r="G182" i="13" s="1"/>
  <c r="H190" i="13"/>
  <c r="G190" i="13" s="1"/>
  <c r="H196" i="13"/>
  <c r="G196" i="13" s="1"/>
  <c r="Q165" i="1"/>
  <c r="P157" i="1"/>
  <c r="M206" i="1"/>
  <c r="J206" i="1"/>
  <c r="N180" i="1"/>
  <c r="P180" i="1" s="1"/>
  <c r="F180" i="1"/>
  <c r="G181" i="1"/>
  <c r="P207" i="1"/>
  <c r="Q207" i="1" s="1"/>
  <c r="J206" i="13" s="1"/>
  <c r="G180" i="1"/>
  <c r="E180" i="1"/>
  <c r="L8" i="13"/>
  <c r="L10" i="13"/>
  <c r="L146" i="13"/>
  <c r="L53" i="13"/>
  <c r="L91" i="13"/>
  <c r="L98" i="13"/>
  <c r="L120" i="13"/>
  <c r="L122" i="13"/>
  <c r="L133" i="13"/>
  <c r="L135" i="13"/>
  <c r="L141" i="13"/>
  <c r="L16" i="13"/>
  <c r="L28" i="13"/>
  <c r="L32" i="13"/>
  <c r="L34" i="13"/>
  <c r="L41" i="13"/>
  <c r="L70" i="13"/>
  <c r="L74" i="13"/>
  <c r="L76" i="13"/>
  <c r="L51" i="13"/>
  <c r="L55" i="13"/>
  <c r="L60" i="13"/>
  <c r="L64" i="13"/>
  <c r="L66" i="13"/>
  <c r="L78" i="13"/>
  <c r="L82" i="13"/>
  <c r="L87" i="13"/>
  <c r="L100" i="13"/>
  <c r="L102" i="13"/>
  <c r="L124" i="13"/>
  <c r="L128" i="13"/>
  <c r="L137" i="13"/>
  <c r="L143" i="13"/>
  <c r="L152" i="13"/>
  <c r="L161" i="13"/>
  <c r="L169" i="13"/>
  <c r="L184" i="13"/>
  <c r="L150" i="13"/>
  <c r="L157" i="13"/>
  <c r="L163" i="13"/>
  <c r="L177" i="13"/>
  <c r="L182" i="13"/>
  <c r="L186" i="13"/>
  <c r="L180" i="13"/>
  <c r="L190" i="13"/>
  <c r="L196" i="13"/>
  <c r="N12" i="13"/>
  <c r="N34" i="13"/>
  <c r="N36" i="13"/>
  <c r="O36" i="13" s="1"/>
  <c r="N41" i="13"/>
  <c r="O41" i="13" s="1"/>
  <c r="N51" i="13"/>
  <c r="O51" i="13" s="1"/>
  <c r="N60" i="13"/>
  <c r="O60" i="13" s="1"/>
  <c r="N66" i="13"/>
  <c r="O66" i="13" s="1"/>
  <c r="N72" i="13"/>
  <c r="O72" i="13" s="1"/>
  <c r="N78" i="13"/>
  <c r="O78" i="13" s="1"/>
  <c r="N87" i="13"/>
  <c r="O87" i="13" s="1"/>
  <c r="N91" i="13"/>
  <c r="O91" i="13" s="1"/>
  <c r="N100" i="13"/>
  <c r="O100" i="13" s="1"/>
  <c r="N106" i="13"/>
  <c r="N118" i="13"/>
  <c r="N124" i="13"/>
  <c r="N130" i="13"/>
  <c r="N16" i="13"/>
  <c r="N18" i="13"/>
  <c r="N32" i="13"/>
  <c r="N49" i="13"/>
  <c r="N55" i="13"/>
  <c r="O55" i="13" s="1"/>
  <c r="N64" i="13"/>
  <c r="N70" i="13"/>
  <c r="N76" i="13"/>
  <c r="O76" i="13" s="1"/>
  <c r="N82" i="13"/>
  <c r="N98" i="13"/>
  <c r="N104" i="13"/>
  <c r="O104" i="13" s="1"/>
  <c r="N139" i="13"/>
  <c r="N161" i="13"/>
  <c r="N169" i="13"/>
  <c r="O169" i="13" s="1"/>
  <c r="N182" i="13"/>
  <c r="N190" i="13"/>
  <c r="N196" i="13"/>
  <c r="O196" i="13" s="1"/>
  <c r="N113" i="13"/>
  <c r="O113" i="13" s="1"/>
  <c r="N122" i="13"/>
  <c r="O122" i="13" s="1"/>
  <c r="N128" i="13"/>
  <c r="O128" i="13" s="1"/>
  <c r="N133" i="13"/>
  <c r="N135" i="13"/>
  <c r="O135" i="13" s="1"/>
  <c r="N141" i="13"/>
  <c r="O141" i="13" s="1"/>
  <c r="N146" i="13"/>
  <c r="O146" i="13" s="1"/>
  <c r="N148" i="13"/>
  <c r="O148" i="13" s="1"/>
  <c r="N154" i="13"/>
  <c r="O154" i="13" s="1"/>
  <c r="N163" i="13"/>
  <c r="O163" i="13" s="1"/>
  <c r="N177" i="13"/>
  <c r="O177" i="13" s="1"/>
  <c r="N184" i="13"/>
  <c r="O184" i="13" s="1"/>
  <c r="N192" i="13"/>
  <c r="O192" i="13" s="1"/>
  <c r="P12" i="13"/>
  <c r="Q12" i="13" s="1"/>
  <c r="P16" i="13"/>
  <c r="Q16" i="13" s="1"/>
  <c r="P18" i="13"/>
  <c r="Q18" i="13" s="1"/>
  <c r="P30" i="13"/>
  <c r="Q30" i="13" s="1"/>
  <c r="P34" i="13"/>
  <c r="Q34" i="13" s="1"/>
  <c r="P49" i="13"/>
  <c r="P55" i="13"/>
  <c r="P64" i="13"/>
  <c r="P70" i="13"/>
  <c r="Q70" i="13" s="1"/>
  <c r="P76" i="13"/>
  <c r="P82" i="13"/>
  <c r="P98" i="13"/>
  <c r="Q98" i="13" s="1"/>
  <c r="P14" i="13"/>
  <c r="O14" i="13" s="1"/>
  <c r="P53" i="13"/>
  <c r="O53" i="13" s="1"/>
  <c r="P62" i="13"/>
  <c r="P68" i="13"/>
  <c r="P74" i="13"/>
  <c r="P80" i="13"/>
  <c r="P106" i="13"/>
  <c r="P118" i="13"/>
  <c r="Q118" i="13" s="1"/>
  <c r="P124" i="13"/>
  <c r="Q124" i="13" s="1"/>
  <c r="P130" i="13"/>
  <c r="Q130" i="13" s="1"/>
  <c r="P137" i="13"/>
  <c r="P143" i="13"/>
  <c r="P150" i="13"/>
  <c r="P159" i="13"/>
  <c r="P165" i="13"/>
  <c r="Q165" i="13" s="1"/>
  <c r="P186" i="13"/>
  <c r="P194" i="13"/>
  <c r="O194" i="13" s="1"/>
  <c r="P93" i="13"/>
  <c r="P102" i="13"/>
  <c r="P111" i="13"/>
  <c r="Q111" i="13" s="1"/>
  <c r="P120" i="13"/>
  <c r="P126" i="13"/>
  <c r="O126" i="13" s="1"/>
  <c r="P133" i="13"/>
  <c r="P139" i="13"/>
  <c r="Q139" i="13" s="1"/>
  <c r="P146" i="13"/>
  <c r="P152" i="13"/>
  <c r="O152" i="13" s="1"/>
  <c r="P161" i="13"/>
  <c r="P169" i="13"/>
  <c r="P182" i="13"/>
  <c r="P190" i="13"/>
  <c r="Q190" i="13" s="1"/>
  <c r="P196" i="13"/>
  <c r="Q196" i="13" s="1"/>
  <c r="R14" i="13"/>
  <c r="S14" i="13" s="1"/>
  <c r="R20" i="13"/>
  <c r="S20" i="13" s="1"/>
  <c r="R32" i="13"/>
  <c r="S32" i="13" s="1"/>
  <c r="R41" i="13"/>
  <c r="S41" i="13" s="1"/>
  <c r="R47" i="13"/>
  <c r="S47" i="13" s="1"/>
  <c r="R49" i="13"/>
  <c r="S49" i="13" s="1"/>
  <c r="R53" i="13"/>
  <c r="S53" i="13" s="1"/>
  <c r="R55" i="13"/>
  <c r="S55" i="13" s="1"/>
  <c r="R60" i="13"/>
  <c r="S60" i="13" s="1"/>
  <c r="R62" i="13"/>
  <c r="S62" i="13" s="1"/>
  <c r="R66" i="13"/>
  <c r="S66" i="13" s="1"/>
  <c r="R68" i="13"/>
  <c r="S68" i="13" s="1"/>
  <c r="R72" i="13"/>
  <c r="S72" i="13" s="1"/>
  <c r="R74" i="13"/>
  <c r="S74" i="13" s="1"/>
  <c r="R78" i="13"/>
  <c r="S78" i="13" s="1"/>
  <c r="R80" i="13"/>
  <c r="S80" i="13" s="1"/>
  <c r="R87" i="13"/>
  <c r="S87" i="13" s="1"/>
  <c r="R100" i="13"/>
  <c r="S100" i="13" s="1"/>
  <c r="R106" i="13"/>
  <c r="S106" i="13" s="1"/>
  <c r="R113" i="13"/>
  <c r="S113" i="13" s="1"/>
  <c r="R120" i="13"/>
  <c r="S120" i="13" s="1"/>
  <c r="R126" i="13"/>
  <c r="S126" i="13" s="1"/>
  <c r="R133" i="13"/>
  <c r="S133" i="13" s="1"/>
  <c r="R135" i="13"/>
  <c r="S135" i="13" s="1"/>
  <c r="R141" i="13"/>
  <c r="S141" i="13" s="1"/>
  <c r="R150" i="13"/>
  <c r="S150" i="13" s="1"/>
  <c r="R159" i="13"/>
  <c r="S159" i="13" s="1"/>
  <c r="R186" i="13"/>
  <c r="S186" i="13" s="1"/>
  <c r="R192" i="13"/>
  <c r="S192" i="13" s="1"/>
  <c r="R109" i="13"/>
  <c r="S109" i="13" s="1"/>
  <c r="R45" i="13"/>
  <c r="S45" i="13" s="1"/>
  <c r="R51" i="13"/>
  <c r="S51" i="13" s="1"/>
  <c r="R64" i="13"/>
  <c r="S64" i="13" s="1"/>
  <c r="R70" i="13"/>
  <c r="S70" i="13" s="1"/>
  <c r="R76" i="13"/>
  <c r="S76" i="13" s="1"/>
  <c r="R82" i="13"/>
  <c r="S82" i="13" s="1"/>
  <c r="R96" i="13"/>
  <c r="S96" i="13" s="1"/>
  <c r="R102" i="13"/>
  <c r="S102" i="13" s="1"/>
  <c r="R122" i="13"/>
  <c r="S122" i="13" s="1"/>
  <c r="R128" i="13"/>
  <c r="S128" i="13" s="1"/>
  <c r="R137" i="13"/>
  <c r="S137" i="13" s="1"/>
  <c r="R143" i="13"/>
  <c r="S143" i="13" s="1"/>
  <c r="R152" i="13"/>
  <c r="S152" i="13" s="1"/>
  <c r="R161" i="13"/>
  <c r="S161" i="13" s="1"/>
  <c r="R182" i="13"/>
  <c r="S182" i="13" s="1"/>
  <c r="R184" i="13"/>
  <c r="S184" i="13" s="1"/>
  <c r="V41" i="13"/>
  <c r="V53" i="13"/>
  <c r="V60" i="13"/>
  <c r="V66" i="13"/>
  <c r="V72" i="13"/>
  <c r="V76" i="13"/>
  <c r="V78" i="13"/>
  <c r="V93" i="13"/>
  <c r="V111" i="13"/>
  <c r="V116" i="13"/>
  <c r="V120" i="13"/>
  <c r="V126" i="13"/>
  <c r="V139" i="13"/>
  <c r="V148" i="13"/>
  <c r="V161" i="13"/>
  <c r="V169" i="13"/>
  <c r="V182" i="13"/>
  <c r="V190" i="13"/>
  <c r="V196" i="13"/>
  <c r="V10" i="13"/>
  <c r="V12" i="13"/>
  <c r="V16" i="13"/>
  <c r="V18" i="13"/>
  <c r="V24" i="13"/>
  <c r="V28" i="13"/>
  <c r="V30" i="13"/>
  <c r="V34" i="13"/>
  <c r="V36" i="13"/>
  <c r="V49" i="13"/>
  <c r="V62" i="13"/>
  <c r="V68" i="13"/>
  <c r="V74" i="13"/>
  <c r="V80" i="13"/>
  <c r="V87" i="13"/>
  <c r="V96" i="13"/>
  <c r="V98" i="13"/>
  <c r="V104" i="13"/>
  <c r="V113" i="13"/>
  <c r="V154" i="13"/>
  <c r="V163" i="13"/>
  <c r="V177" i="13"/>
  <c r="V184" i="13"/>
  <c r="V192" i="13"/>
  <c r="M7" i="12"/>
  <c r="M6" i="12"/>
  <c r="K4" i="12"/>
  <c r="Q45" i="12"/>
  <c r="P43" i="12"/>
  <c r="P90" i="12"/>
  <c r="F89" i="13" s="1"/>
  <c r="J96" i="12"/>
  <c r="Q96" i="12" s="1"/>
  <c r="E96" i="13" s="1"/>
  <c r="Q116" i="12"/>
  <c r="E116" i="13" s="1"/>
  <c r="E4" i="12"/>
  <c r="F4" i="12"/>
  <c r="O4" i="12"/>
  <c r="F7" i="12"/>
  <c r="F5" i="12" s="1"/>
  <c r="I7" i="12"/>
  <c r="I5" i="12" s="1"/>
  <c r="P9" i="12"/>
  <c r="Q11" i="12"/>
  <c r="Q20" i="12"/>
  <c r="E20" i="13" s="1"/>
  <c r="Q28" i="12"/>
  <c r="E28" i="13" s="1"/>
  <c r="Q29" i="12"/>
  <c r="P40" i="12"/>
  <c r="Q47" i="12"/>
  <c r="E47" i="13" s="1"/>
  <c r="P44" i="12"/>
  <c r="Q48" i="12"/>
  <c r="F47" i="13" s="1"/>
  <c r="M59" i="12"/>
  <c r="J97" i="12"/>
  <c r="M110" i="12"/>
  <c r="J117" i="12"/>
  <c r="P133" i="12"/>
  <c r="P180" i="12"/>
  <c r="J205" i="12"/>
  <c r="Q205" i="12" s="1"/>
  <c r="F206" i="13" s="1"/>
  <c r="E181" i="12"/>
  <c r="M270" i="12"/>
  <c r="K262" i="12"/>
  <c r="M262" i="12" s="1"/>
  <c r="L4" i="12"/>
  <c r="J8" i="12"/>
  <c r="Q8" i="12" s="1"/>
  <c r="E8" i="13" s="1"/>
  <c r="M9" i="12"/>
  <c r="M22" i="12"/>
  <c r="J40" i="12"/>
  <c r="M40" i="12"/>
  <c r="Q46" i="12"/>
  <c r="M44" i="12"/>
  <c r="J59" i="12"/>
  <c r="P97" i="12"/>
  <c r="J110" i="12"/>
  <c r="P117" i="12"/>
  <c r="M133" i="12"/>
  <c r="J188" i="12"/>
  <c r="Q188" i="12"/>
  <c r="E188" i="13" s="1"/>
  <c r="P291" i="12"/>
  <c r="N261" i="12"/>
  <c r="P261" i="12" s="1"/>
  <c r="M146" i="12"/>
  <c r="Q146" i="12" s="1"/>
  <c r="E146" i="13" s="1"/>
  <c r="Q154" i="12"/>
  <c r="E154" i="13" s="1"/>
  <c r="J189" i="12"/>
  <c r="P204" i="12"/>
  <c r="J217" i="12"/>
  <c r="G262" i="12"/>
  <c r="J269" i="12"/>
  <c r="J270" i="12"/>
  <c r="E262" i="12"/>
  <c r="J146" i="12"/>
  <c r="P189" i="12"/>
  <c r="M204" i="12"/>
  <c r="P217" i="12"/>
  <c r="P269" i="12"/>
  <c r="P270" i="12"/>
  <c r="N262" i="12"/>
  <c r="Q292" i="12"/>
  <c r="F293" i="13" s="1"/>
  <c r="H39" i="13"/>
  <c r="E5" i="11"/>
  <c r="Q8" i="11"/>
  <c r="P7" i="11"/>
  <c r="M6" i="11"/>
  <c r="J9" i="11"/>
  <c r="M9" i="11"/>
  <c r="P9" i="11"/>
  <c r="M22" i="11"/>
  <c r="P22" i="11"/>
  <c r="Q26" i="11"/>
  <c r="Q35" i="11"/>
  <c r="H34" i="13" s="1"/>
  <c r="H58" i="13"/>
  <c r="H109" i="13"/>
  <c r="Q11" i="11"/>
  <c r="H10" i="13" s="1"/>
  <c r="Q20" i="11"/>
  <c r="Q29" i="11"/>
  <c r="H41" i="13"/>
  <c r="H133" i="13"/>
  <c r="H146" i="13"/>
  <c r="G146" i="13" s="1"/>
  <c r="H148" i="13"/>
  <c r="G148" i="13" s="1"/>
  <c r="V51" i="13"/>
  <c r="V64" i="13"/>
  <c r="V82" i="13"/>
  <c r="V89" i="13"/>
  <c r="V85" i="13"/>
  <c r="V135" i="13"/>
  <c r="V157" i="13"/>
  <c r="V39" i="13"/>
  <c r="V47" i="13"/>
  <c r="V180" i="13"/>
  <c r="V70" i="13"/>
  <c r="V102" i="13"/>
  <c r="V122" i="13"/>
  <c r="V141" i="13"/>
  <c r="V150" i="13"/>
  <c r="V188" i="13"/>
  <c r="R8" i="13"/>
  <c r="S8" i="13" s="1"/>
  <c r="R39" i="13"/>
  <c r="S39" i="13" s="1"/>
  <c r="R58" i="13"/>
  <c r="S58" i="13" s="1"/>
  <c r="R146" i="13"/>
  <c r="S146" i="13" s="1"/>
  <c r="R157" i="13"/>
  <c r="S157" i="13" s="1"/>
  <c r="R188" i="13"/>
  <c r="S188" i="13" s="1"/>
  <c r="R93" i="13"/>
  <c r="S93" i="13" s="1"/>
  <c r="R169" i="13"/>
  <c r="S169" i="13" s="1"/>
  <c r="R194" i="13"/>
  <c r="S194" i="13" s="1"/>
  <c r="P8" i="13"/>
  <c r="P10" i="13"/>
  <c r="Q10" i="13" s="1"/>
  <c r="P28" i="13"/>
  <c r="Q28" i="13" s="1"/>
  <c r="P32" i="13"/>
  <c r="Q32" i="13" s="1"/>
  <c r="P45" i="13"/>
  <c r="Q45" i="13" s="1"/>
  <c r="P96" i="13"/>
  <c r="Q96" i="13" s="1"/>
  <c r="P109" i="13"/>
  <c r="P116" i="13"/>
  <c r="P157" i="13"/>
  <c r="P24" i="13"/>
  <c r="Q24" i="13" s="1"/>
  <c r="P58" i="13"/>
  <c r="Q58" i="13" s="1"/>
  <c r="P89" i="13"/>
  <c r="Q89" i="13" s="1"/>
  <c r="P85" i="13"/>
  <c r="P180" i="13"/>
  <c r="P39" i="13"/>
  <c r="Q39" i="13" s="1"/>
  <c r="P47" i="13"/>
  <c r="Q47" i="13" s="1"/>
  <c r="N89" i="13"/>
  <c r="O89" i="13" s="1"/>
  <c r="N85" i="13"/>
  <c r="N10" i="13"/>
  <c r="O10" i="13" s="1"/>
  <c r="N47" i="13"/>
  <c r="O47" i="13" s="1"/>
  <c r="N109" i="13"/>
  <c r="N180" i="13"/>
  <c r="O180" i="13" s="1"/>
  <c r="N157" i="13"/>
  <c r="O157" i="13" s="1"/>
  <c r="N96" i="13"/>
  <c r="O96" i="13" s="1"/>
  <c r="L58" i="13"/>
  <c r="L109" i="13"/>
  <c r="L116" i="13"/>
  <c r="L96" i="13"/>
  <c r="L39" i="13"/>
  <c r="L36" i="13"/>
  <c r="L49" i="13"/>
  <c r="L68" i="13"/>
  <c r="L85" i="13"/>
  <c r="L93" i="13"/>
  <c r="L113" i="13"/>
  <c r="L30" i="13"/>
  <c r="L62" i="13"/>
  <c r="L80" i="13"/>
  <c r="L106" i="13"/>
  <c r="L126" i="13"/>
  <c r="L192" i="13"/>
  <c r="L188" i="13"/>
  <c r="Q212" i="1"/>
  <c r="I180" i="1"/>
  <c r="Q206" i="1"/>
  <c r="J194" i="13"/>
  <c r="K194" i="13" s="1"/>
  <c r="Q166" i="1"/>
  <c r="J165" i="13" s="1"/>
  <c r="O117" i="1"/>
  <c r="N117" i="1"/>
  <c r="O116" i="1"/>
  <c r="N116" i="1"/>
  <c r="L117" i="1"/>
  <c r="K117" i="1"/>
  <c r="L116" i="1"/>
  <c r="K116" i="1"/>
  <c r="I117" i="1"/>
  <c r="H117" i="1"/>
  <c r="G117" i="1"/>
  <c r="F117" i="1"/>
  <c r="I116" i="1"/>
  <c r="H116" i="1"/>
  <c r="G116" i="1"/>
  <c r="F116" i="1"/>
  <c r="E117" i="1"/>
  <c r="E116" i="1"/>
  <c r="P131" i="1"/>
  <c r="M131" i="1"/>
  <c r="J131" i="1"/>
  <c r="P130" i="1"/>
  <c r="M130" i="1"/>
  <c r="J130" i="1"/>
  <c r="I212" i="13" l="1"/>
  <c r="K212" i="13"/>
  <c r="I206" i="13"/>
  <c r="K206" i="13"/>
  <c r="G39" i="13"/>
  <c r="G93" i="13"/>
  <c r="G66" i="13"/>
  <c r="Q135" i="13"/>
  <c r="Q60" i="13"/>
  <c r="I165" i="13"/>
  <c r="Q157" i="13"/>
  <c r="G41" i="13"/>
  <c r="G10" i="13"/>
  <c r="G152" i="13"/>
  <c r="G70" i="13"/>
  <c r="G98" i="13"/>
  <c r="G74" i="13"/>
  <c r="G32" i="13"/>
  <c r="G102" i="13"/>
  <c r="G78" i="13"/>
  <c r="G60" i="13"/>
  <c r="G139" i="13"/>
  <c r="O30" i="13"/>
  <c r="Q113" i="13"/>
  <c r="I194" i="13"/>
  <c r="Q161" i="13"/>
  <c r="Q120" i="13"/>
  <c r="Q93" i="13"/>
  <c r="Q49" i="13"/>
  <c r="O133" i="13"/>
  <c r="G141" i="13"/>
  <c r="G16" i="13"/>
  <c r="G89" i="13"/>
  <c r="G49" i="13"/>
  <c r="G30" i="13"/>
  <c r="K165" i="13"/>
  <c r="Q128" i="13"/>
  <c r="W150" i="13"/>
  <c r="U150" i="13"/>
  <c r="W180" i="13"/>
  <c r="U180" i="13"/>
  <c r="W89" i="13"/>
  <c r="U89" i="13"/>
  <c r="W113" i="13"/>
  <c r="U113" i="13"/>
  <c r="W74" i="13"/>
  <c r="U74" i="13"/>
  <c r="W30" i="13"/>
  <c r="U30" i="13"/>
  <c r="W10" i="13"/>
  <c r="U10" i="13"/>
  <c r="W196" i="13"/>
  <c r="U196" i="13"/>
  <c r="W169" i="13"/>
  <c r="U169" i="13"/>
  <c r="W116" i="13"/>
  <c r="U116" i="13"/>
  <c r="W66" i="13"/>
  <c r="U66" i="13"/>
  <c r="W141" i="13"/>
  <c r="U141" i="13"/>
  <c r="W70" i="13"/>
  <c r="U70" i="13"/>
  <c r="W47" i="13"/>
  <c r="U47" i="13"/>
  <c r="W135" i="13"/>
  <c r="U135" i="13"/>
  <c r="W82" i="13"/>
  <c r="U82" i="13"/>
  <c r="W192" i="13"/>
  <c r="U192" i="13"/>
  <c r="W163" i="13"/>
  <c r="U163" i="13"/>
  <c r="W104" i="13"/>
  <c r="U104" i="13"/>
  <c r="W87" i="13"/>
  <c r="U87" i="13"/>
  <c r="W68" i="13"/>
  <c r="U68" i="13"/>
  <c r="W36" i="13"/>
  <c r="U36" i="13"/>
  <c r="W28" i="13"/>
  <c r="U28" i="13"/>
  <c r="W16" i="13"/>
  <c r="U16" i="13"/>
  <c r="W190" i="13"/>
  <c r="U190" i="13"/>
  <c r="W161" i="13"/>
  <c r="U161" i="13"/>
  <c r="W126" i="13"/>
  <c r="U126" i="13"/>
  <c r="W111" i="13"/>
  <c r="U111" i="13"/>
  <c r="W76" i="13"/>
  <c r="U76" i="13"/>
  <c r="W60" i="13"/>
  <c r="U60" i="13"/>
  <c r="W102" i="13"/>
  <c r="U102" i="13"/>
  <c r="W157" i="13"/>
  <c r="U157" i="13"/>
  <c r="W51" i="13"/>
  <c r="U51" i="13"/>
  <c r="W177" i="13"/>
  <c r="U177" i="13"/>
  <c r="W96" i="13"/>
  <c r="U96" i="13"/>
  <c r="W49" i="13"/>
  <c r="U49" i="13"/>
  <c r="W18" i="13"/>
  <c r="U18" i="13"/>
  <c r="W139" i="13"/>
  <c r="U139" i="13"/>
  <c r="W78" i="13"/>
  <c r="U78" i="13"/>
  <c r="W41" i="13"/>
  <c r="U41" i="13"/>
  <c r="W188" i="13"/>
  <c r="U188" i="13"/>
  <c r="W122" i="13"/>
  <c r="U122" i="13"/>
  <c r="W39" i="13"/>
  <c r="U39" i="13"/>
  <c r="W85" i="13"/>
  <c r="U85" i="13"/>
  <c r="W64" i="13"/>
  <c r="U64" i="13"/>
  <c r="W184" i="13"/>
  <c r="U184" i="13"/>
  <c r="W154" i="13"/>
  <c r="U154" i="13"/>
  <c r="W98" i="13"/>
  <c r="U98" i="13"/>
  <c r="W80" i="13"/>
  <c r="U80" i="13"/>
  <c r="W62" i="13"/>
  <c r="U62" i="13"/>
  <c r="W34" i="13"/>
  <c r="U34" i="13"/>
  <c r="W24" i="13"/>
  <c r="U24" i="13"/>
  <c r="W12" i="13"/>
  <c r="U12" i="13"/>
  <c r="W182" i="13"/>
  <c r="U182" i="13"/>
  <c r="W148" i="13"/>
  <c r="U148" i="13"/>
  <c r="W120" i="13"/>
  <c r="U120" i="13"/>
  <c r="W93" i="13"/>
  <c r="U93" i="13"/>
  <c r="W72" i="13"/>
  <c r="U72" i="13"/>
  <c r="W53" i="13"/>
  <c r="U53" i="13"/>
  <c r="Q62" i="13"/>
  <c r="Q41" i="13"/>
  <c r="Q122" i="13"/>
  <c r="Q182" i="13"/>
  <c r="Q152" i="13"/>
  <c r="Q133" i="13"/>
  <c r="Q194" i="13"/>
  <c r="Q159" i="13"/>
  <c r="Q137" i="13"/>
  <c r="Q74" i="13"/>
  <c r="Q53" i="13"/>
  <c r="Q82" i="13"/>
  <c r="Q64" i="13"/>
  <c r="Q87" i="13"/>
  <c r="Q20" i="13"/>
  <c r="Q51" i="13"/>
  <c r="Q192" i="13"/>
  <c r="Q100" i="13"/>
  <c r="Q72" i="13"/>
  <c r="Q143" i="13"/>
  <c r="Q80" i="13"/>
  <c r="Q109" i="13"/>
  <c r="Q8" i="13"/>
  <c r="Q169" i="13"/>
  <c r="Q146" i="13"/>
  <c r="Q126" i="13"/>
  <c r="Q102" i="13"/>
  <c r="Q186" i="13"/>
  <c r="Q150" i="13"/>
  <c r="Q106" i="13"/>
  <c r="Q68" i="13"/>
  <c r="Q14" i="13"/>
  <c r="Q76" i="13"/>
  <c r="Q55" i="13"/>
  <c r="Q66" i="13"/>
  <c r="Q184" i="13"/>
  <c r="Q141" i="13"/>
  <c r="Q78" i="13"/>
  <c r="O120" i="13"/>
  <c r="O80" i="13"/>
  <c r="O165" i="13"/>
  <c r="O124" i="13"/>
  <c r="O109" i="13"/>
  <c r="O85" i="13"/>
  <c r="O190" i="13"/>
  <c r="O161" i="13"/>
  <c r="O98" i="13"/>
  <c r="O70" i="13"/>
  <c r="O49" i="13"/>
  <c r="O16" i="13"/>
  <c r="O118" i="13"/>
  <c r="O34" i="13"/>
  <c r="O159" i="13"/>
  <c r="O93" i="13"/>
  <c r="O137" i="13"/>
  <c r="O62" i="13"/>
  <c r="O150" i="13"/>
  <c r="O74" i="13"/>
  <c r="O18" i="13"/>
  <c r="O182" i="13"/>
  <c r="O139" i="13"/>
  <c r="O82" i="13"/>
  <c r="O64" i="13"/>
  <c r="O32" i="13"/>
  <c r="O130" i="13"/>
  <c r="O106" i="13"/>
  <c r="O12" i="13"/>
  <c r="O143" i="13"/>
  <c r="O68" i="13"/>
  <c r="O186" i="13"/>
  <c r="O111" i="13"/>
  <c r="O102" i="13"/>
  <c r="O24" i="13"/>
  <c r="M89" i="13"/>
  <c r="M18" i="13"/>
  <c r="M130" i="13"/>
  <c r="M154" i="13"/>
  <c r="M104" i="13"/>
  <c r="M139" i="13"/>
  <c r="M148" i="13"/>
  <c r="M118" i="13"/>
  <c r="M72" i="13"/>
  <c r="M12" i="13"/>
  <c r="M47" i="13"/>
  <c r="M106" i="13"/>
  <c r="M85" i="13"/>
  <c r="M196" i="13"/>
  <c r="M163" i="13"/>
  <c r="M161" i="13"/>
  <c r="M102" i="13"/>
  <c r="M64" i="13"/>
  <c r="M70" i="13"/>
  <c r="M122" i="13"/>
  <c r="M10" i="13"/>
  <c r="M192" i="13"/>
  <c r="M80" i="13"/>
  <c r="M113" i="13"/>
  <c r="M68" i="13"/>
  <c r="M109" i="13"/>
  <c r="M190" i="13"/>
  <c r="M182" i="13"/>
  <c r="M157" i="13"/>
  <c r="M184" i="13"/>
  <c r="M152" i="13"/>
  <c r="M128" i="13"/>
  <c r="M100" i="13"/>
  <c r="M78" i="13"/>
  <c r="M60" i="13"/>
  <c r="M76" i="13"/>
  <c r="M41" i="13"/>
  <c r="M135" i="13"/>
  <c r="M120" i="13"/>
  <c r="M53" i="13"/>
  <c r="M30" i="13"/>
  <c r="M36" i="13"/>
  <c r="M186" i="13"/>
  <c r="M137" i="13"/>
  <c r="M82" i="13"/>
  <c r="M51" i="13"/>
  <c r="M32" i="13"/>
  <c r="M141" i="13"/>
  <c r="M91" i="13"/>
  <c r="M126" i="13"/>
  <c r="M62" i="13"/>
  <c r="M93" i="13"/>
  <c r="M49" i="13"/>
  <c r="M96" i="13"/>
  <c r="M180" i="13"/>
  <c r="M177" i="13"/>
  <c r="M150" i="13"/>
  <c r="M169" i="13"/>
  <c r="M143" i="13"/>
  <c r="M124" i="13"/>
  <c r="M87" i="13"/>
  <c r="M66" i="13"/>
  <c r="M55" i="13"/>
  <c r="M74" i="13"/>
  <c r="M34" i="13"/>
  <c r="M16" i="13"/>
  <c r="M133" i="13"/>
  <c r="M98" i="13"/>
  <c r="M146" i="13"/>
  <c r="J180" i="1"/>
  <c r="G5" i="11"/>
  <c r="J5" i="11" s="1"/>
  <c r="Q269" i="12"/>
  <c r="E271" i="13" s="1"/>
  <c r="Q218" i="12"/>
  <c r="F219" i="13" s="1"/>
  <c r="P262" i="12"/>
  <c r="Q261" i="12"/>
  <c r="E263" i="13" s="1"/>
  <c r="Q157" i="12"/>
  <c r="E157" i="13" s="1"/>
  <c r="Q158" i="12"/>
  <c r="F157" i="13" s="1"/>
  <c r="G157" i="13" s="1"/>
  <c r="O5" i="12"/>
  <c r="Q291" i="12"/>
  <c r="E293" i="13" s="1"/>
  <c r="Q134" i="12"/>
  <c r="F133" i="13" s="1"/>
  <c r="G133" i="13" s="1"/>
  <c r="F16" i="13"/>
  <c r="F18" i="13"/>
  <c r="G18" i="13" s="1"/>
  <c r="J181" i="12"/>
  <c r="Q181" i="12" s="1"/>
  <c r="F180" i="13" s="1"/>
  <c r="G180" i="13" s="1"/>
  <c r="P6" i="11"/>
  <c r="H85" i="13"/>
  <c r="G85" i="13" s="1"/>
  <c r="N4" i="11"/>
  <c r="P4" i="11" s="1"/>
  <c r="H188" i="13"/>
  <c r="K4" i="11"/>
  <c r="Q97" i="12"/>
  <c r="F96" i="13" s="1"/>
  <c r="G96" i="13" s="1"/>
  <c r="Q85" i="12"/>
  <c r="E85" i="13" s="1"/>
  <c r="J262" i="12"/>
  <c r="Q262" i="12" s="1"/>
  <c r="F263" i="13" s="1"/>
  <c r="Q110" i="12"/>
  <c r="F109" i="13" s="1"/>
  <c r="G109" i="13" s="1"/>
  <c r="G5" i="12"/>
  <c r="J6" i="12"/>
  <c r="Q6" i="12" s="1"/>
  <c r="E6" i="13" s="1"/>
  <c r="J7" i="12"/>
  <c r="Q7" i="12" s="1"/>
  <c r="F6" i="13" s="1"/>
  <c r="J4" i="12"/>
  <c r="Q43" i="12"/>
  <c r="E43" i="13" s="1"/>
  <c r="E45" i="13"/>
  <c r="Q22" i="12"/>
  <c r="E22" i="13" s="1"/>
  <c r="Q44" i="12"/>
  <c r="F43" i="13" s="1"/>
  <c r="F45" i="13"/>
  <c r="G45" i="13" s="1"/>
  <c r="Q40" i="12"/>
  <c r="F39" i="13" s="1"/>
  <c r="F26" i="13"/>
  <c r="G26" i="13" s="1"/>
  <c r="F14" i="13"/>
  <c r="G14" i="13" s="1"/>
  <c r="F36" i="13"/>
  <c r="G36" i="13" s="1"/>
  <c r="H5" i="12"/>
  <c r="Q59" i="12"/>
  <c r="F58" i="13" s="1"/>
  <c r="G58" i="13" s="1"/>
  <c r="Q23" i="12"/>
  <c r="F28" i="13"/>
  <c r="F10" i="13"/>
  <c r="F24" i="13"/>
  <c r="G24" i="13" s="1"/>
  <c r="F34" i="13"/>
  <c r="G34" i="13" s="1"/>
  <c r="F12" i="13"/>
  <c r="G12" i="13" s="1"/>
  <c r="F30" i="13"/>
  <c r="F20" i="13"/>
  <c r="G20" i="13" s="1"/>
  <c r="L4" i="11"/>
  <c r="L5" i="11"/>
  <c r="K5" i="11"/>
  <c r="Q23" i="11"/>
  <c r="H22" i="13" s="1"/>
  <c r="H28" i="13"/>
  <c r="G28" i="13" s="1"/>
  <c r="H43" i="13"/>
  <c r="H47" i="13"/>
  <c r="G47" i="13" s="1"/>
  <c r="Q22" i="11"/>
  <c r="Q9" i="11"/>
  <c r="H8" i="13" s="1"/>
  <c r="Q7" i="11"/>
  <c r="L43" i="13"/>
  <c r="L45" i="13"/>
  <c r="L22" i="13"/>
  <c r="L24" i="13"/>
  <c r="N58" i="13"/>
  <c r="O58" i="13" s="1"/>
  <c r="N22" i="13"/>
  <c r="N28" i="13"/>
  <c r="O28" i="13" s="1"/>
  <c r="N43" i="13"/>
  <c r="N45" i="13"/>
  <c r="O45" i="13" s="1"/>
  <c r="N39" i="13"/>
  <c r="O39" i="13" s="1"/>
  <c r="P188" i="13"/>
  <c r="Q188" i="13" s="1"/>
  <c r="R22" i="13"/>
  <c r="S22" i="13" s="1"/>
  <c r="R26" i="13"/>
  <c r="R85" i="13"/>
  <c r="S85" i="13" s="1"/>
  <c r="R116" i="13"/>
  <c r="S116" i="13" s="1"/>
  <c r="R43" i="13"/>
  <c r="S43" i="13" s="1"/>
  <c r="V22" i="13"/>
  <c r="V26" i="13"/>
  <c r="V43" i="13"/>
  <c r="V45" i="13"/>
  <c r="V109" i="13"/>
  <c r="V58" i="13"/>
  <c r="V133" i="13"/>
  <c r="V146" i="13"/>
  <c r="Q189" i="12"/>
  <c r="F188" i="13" s="1"/>
  <c r="Q117" i="12"/>
  <c r="F116" i="13" s="1"/>
  <c r="G116" i="13" s="1"/>
  <c r="E5" i="12"/>
  <c r="Q180" i="12"/>
  <c r="E180" i="13" s="1"/>
  <c r="N5" i="12"/>
  <c r="P5" i="12" s="1"/>
  <c r="M4" i="12"/>
  <c r="Q270" i="12"/>
  <c r="F271" i="13" s="1"/>
  <c r="Q217" i="12"/>
  <c r="E219" i="13" s="1"/>
  <c r="Q204" i="12"/>
  <c r="E206" i="13" s="1"/>
  <c r="Q133" i="12"/>
  <c r="E133" i="13" s="1"/>
  <c r="Q9" i="12"/>
  <c r="N4" i="12"/>
  <c r="P4" i="12" s="1"/>
  <c r="K5" i="12"/>
  <c r="M5" i="12" s="1"/>
  <c r="Q6" i="11"/>
  <c r="N5" i="11"/>
  <c r="P5" i="11" s="1"/>
  <c r="E4" i="11"/>
  <c r="J4" i="11" s="1"/>
  <c r="V8" i="13"/>
  <c r="R180" i="13"/>
  <c r="S180" i="13" s="1"/>
  <c r="P43" i="13"/>
  <c r="Q43" i="13" s="1"/>
  <c r="P22" i="13"/>
  <c r="N188" i="13"/>
  <c r="O188" i="13" s="1"/>
  <c r="N116" i="13"/>
  <c r="O116" i="13" s="1"/>
  <c r="N8" i="13"/>
  <c r="O8" i="13" s="1"/>
  <c r="Q130" i="1"/>
  <c r="Q131" i="1"/>
  <c r="J130" i="13" s="1"/>
  <c r="K89" i="1"/>
  <c r="N89" i="1" s="1"/>
  <c r="Q89" i="1" s="1"/>
  <c r="R89" i="1"/>
  <c r="K90" i="1"/>
  <c r="N90" i="1" s="1"/>
  <c r="Q90" i="1" s="1"/>
  <c r="J89" i="13" s="1"/>
  <c r="R90" i="1"/>
  <c r="O59" i="1"/>
  <c r="N59" i="1"/>
  <c r="O58" i="1"/>
  <c r="N58" i="1"/>
  <c r="L59" i="1"/>
  <c r="L58" i="1"/>
  <c r="I59" i="1"/>
  <c r="H59" i="1"/>
  <c r="G59" i="1"/>
  <c r="F59" i="1"/>
  <c r="E59" i="1"/>
  <c r="I58" i="1"/>
  <c r="H58" i="1"/>
  <c r="G58" i="1"/>
  <c r="F58" i="1"/>
  <c r="E58" i="1"/>
  <c r="K58" i="1"/>
  <c r="J72" i="1"/>
  <c r="M72" i="1"/>
  <c r="P72" i="1"/>
  <c r="J73" i="1"/>
  <c r="M73" i="1"/>
  <c r="P73" i="1"/>
  <c r="K59" i="1"/>
  <c r="P67" i="1"/>
  <c r="M67" i="1"/>
  <c r="J67" i="1"/>
  <c r="P66" i="1"/>
  <c r="M66" i="1"/>
  <c r="J66" i="1"/>
  <c r="G22" i="1"/>
  <c r="I89" i="13" l="1"/>
  <c r="K89" i="13"/>
  <c r="I130" i="13"/>
  <c r="K130" i="13"/>
  <c r="Q22" i="13"/>
  <c r="G22" i="13"/>
  <c r="G188" i="13"/>
  <c r="G8" i="13"/>
  <c r="G43" i="13"/>
  <c r="W133" i="13"/>
  <c r="U133" i="13"/>
  <c r="W22" i="13"/>
  <c r="U22" i="13"/>
  <c r="W58" i="13"/>
  <c r="U58" i="13"/>
  <c r="W43" i="13"/>
  <c r="U43" i="13"/>
  <c r="W8" i="13"/>
  <c r="U8" i="13"/>
  <c r="W45" i="13"/>
  <c r="U45" i="13"/>
  <c r="W146" i="13"/>
  <c r="U146" i="13"/>
  <c r="W109" i="13"/>
  <c r="U109" i="13"/>
  <c r="W26" i="13"/>
  <c r="U26" i="13"/>
  <c r="S26" i="13"/>
  <c r="Q26" i="13"/>
  <c r="Q85" i="13"/>
  <c r="Q116" i="13"/>
  <c r="Q180" i="13"/>
  <c r="O43" i="13"/>
  <c r="O22" i="13"/>
  <c r="M8" i="13"/>
  <c r="M28" i="13"/>
  <c r="M116" i="13"/>
  <c r="M58" i="13"/>
  <c r="M39" i="13"/>
  <c r="M188" i="13"/>
  <c r="M45" i="13"/>
  <c r="M24" i="13"/>
  <c r="M43" i="13"/>
  <c r="M22" i="13"/>
  <c r="M4" i="11"/>
  <c r="Q4" i="11" s="1"/>
  <c r="Q4" i="12"/>
  <c r="E4" i="13" s="1"/>
  <c r="J5" i="12"/>
  <c r="Q5" i="12" s="1"/>
  <c r="F8" i="13"/>
  <c r="F22" i="13"/>
  <c r="H6" i="13"/>
  <c r="G6" i="13" s="1"/>
  <c r="M5" i="11"/>
  <c r="Q5" i="11" s="1"/>
  <c r="H4" i="13" s="1"/>
  <c r="G4" i="13" s="1"/>
  <c r="L4" i="13"/>
  <c r="L6" i="13"/>
  <c r="N6" i="13"/>
  <c r="P6" i="13"/>
  <c r="R4" i="13"/>
  <c r="S4" i="13" s="1"/>
  <c r="V6" i="13"/>
  <c r="V4" i="13"/>
  <c r="P4" i="13"/>
  <c r="N4" i="13"/>
  <c r="Q67" i="1"/>
  <c r="J66" i="13" s="1"/>
  <c r="M59" i="1"/>
  <c r="Q72" i="1"/>
  <c r="Q73" i="1"/>
  <c r="J72" i="13" s="1"/>
  <c r="M58" i="1"/>
  <c r="Q66" i="1"/>
  <c r="F8" i="1"/>
  <c r="Q4" i="13" l="1"/>
  <c r="I72" i="13"/>
  <c r="K72" i="13"/>
  <c r="I66" i="13"/>
  <c r="K66" i="13"/>
  <c r="W4" i="13"/>
  <c r="U4" i="13"/>
  <c r="W6" i="13"/>
  <c r="U6" i="13"/>
  <c r="O6" i="13"/>
  <c r="O4" i="13"/>
  <c r="M6" i="13"/>
  <c r="M4" i="13"/>
  <c r="R6" i="13"/>
  <c r="S6" i="13" s="1"/>
  <c r="P322" i="1"/>
  <c r="M322" i="1"/>
  <c r="J322" i="1"/>
  <c r="P321" i="1"/>
  <c r="M321" i="1"/>
  <c r="J321" i="1"/>
  <c r="P320" i="1"/>
  <c r="M320" i="1"/>
  <c r="J320" i="1"/>
  <c r="P319" i="1"/>
  <c r="M319" i="1"/>
  <c r="J319" i="1"/>
  <c r="P318" i="1"/>
  <c r="M318" i="1"/>
  <c r="J318" i="1"/>
  <c r="P317" i="1"/>
  <c r="M317" i="1"/>
  <c r="J317" i="1"/>
  <c r="P316" i="1"/>
  <c r="M316" i="1"/>
  <c r="J316" i="1"/>
  <c r="P315" i="1"/>
  <c r="M315" i="1"/>
  <c r="J315" i="1"/>
  <c r="P314" i="1"/>
  <c r="M314" i="1"/>
  <c r="J314" i="1"/>
  <c r="P313" i="1"/>
  <c r="M313" i="1"/>
  <c r="J313" i="1"/>
  <c r="P312" i="1"/>
  <c r="M312" i="1"/>
  <c r="J312" i="1"/>
  <c r="P311" i="1"/>
  <c r="M311" i="1"/>
  <c r="J311" i="1"/>
  <c r="P310" i="1"/>
  <c r="M310" i="1"/>
  <c r="J310" i="1"/>
  <c r="P309" i="1"/>
  <c r="M309" i="1"/>
  <c r="J309" i="1"/>
  <c r="P308" i="1"/>
  <c r="M308" i="1"/>
  <c r="J308" i="1"/>
  <c r="P307" i="1"/>
  <c r="M307" i="1"/>
  <c r="J307" i="1"/>
  <c r="P306" i="1"/>
  <c r="M306" i="1"/>
  <c r="J306" i="1"/>
  <c r="P305" i="1"/>
  <c r="M305" i="1"/>
  <c r="J305" i="1"/>
  <c r="P304" i="1"/>
  <c r="M304" i="1"/>
  <c r="J304" i="1"/>
  <c r="P303" i="1"/>
  <c r="M303" i="1"/>
  <c r="J303" i="1"/>
  <c r="P302" i="1"/>
  <c r="M302" i="1"/>
  <c r="J302" i="1"/>
  <c r="P301" i="1"/>
  <c r="M301" i="1"/>
  <c r="J301" i="1"/>
  <c r="P300" i="1"/>
  <c r="M300" i="1"/>
  <c r="J300" i="1"/>
  <c r="P299" i="1"/>
  <c r="M299" i="1"/>
  <c r="J299" i="1"/>
  <c r="P298" i="1"/>
  <c r="M298" i="1"/>
  <c r="J298" i="1"/>
  <c r="P297" i="1"/>
  <c r="M297" i="1"/>
  <c r="J297" i="1"/>
  <c r="P296" i="1"/>
  <c r="M296" i="1"/>
  <c r="J296" i="1"/>
  <c r="P295" i="1"/>
  <c r="M295" i="1"/>
  <c r="J295" i="1"/>
  <c r="O294" i="1"/>
  <c r="N294" i="1"/>
  <c r="L294" i="1"/>
  <c r="K294" i="1"/>
  <c r="I294" i="1"/>
  <c r="H294" i="1"/>
  <c r="G294" i="1"/>
  <c r="F294" i="1"/>
  <c r="E294" i="1"/>
  <c r="O293" i="1"/>
  <c r="N293" i="1"/>
  <c r="L293" i="1"/>
  <c r="K293" i="1"/>
  <c r="I293" i="1"/>
  <c r="H293" i="1"/>
  <c r="G293" i="1"/>
  <c r="F293" i="1"/>
  <c r="E293" i="1"/>
  <c r="P292" i="1"/>
  <c r="M292" i="1"/>
  <c r="J292" i="1"/>
  <c r="P291" i="1"/>
  <c r="M291" i="1"/>
  <c r="J291" i="1"/>
  <c r="P290" i="1"/>
  <c r="M290" i="1"/>
  <c r="J290" i="1"/>
  <c r="P289" i="1"/>
  <c r="M289" i="1"/>
  <c r="J289" i="1"/>
  <c r="P288" i="1"/>
  <c r="M288" i="1"/>
  <c r="J288" i="1"/>
  <c r="P287" i="1"/>
  <c r="M287" i="1"/>
  <c r="J287" i="1"/>
  <c r="P286" i="1"/>
  <c r="M286" i="1"/>
  <c r="J286" i="1"/>
  <c r="P285" i="1"/>
  <c r="M285" i="1"/>
  <c r="J285" i="1"/>
  <c r="P284" i="1"/>
  <c r="M284" i="1"/>
  <c r="J284" i="1"/>
  <c r="P283" i="1"/>
  <c r="M283" i="1"/>
  <c r="J283" i="1"/>
  <c r="P282" i="1"/>
  <c r="M282" i="1"/>
  <c r="J282" i="1"/>
  <c r="P281" i="1"/>
  <c r="M281" i="1"/>
  <c r="J281" i="1"/>
  <c r="P280" i="1"/>
  <c r="M280" i="1"/>
  <c r="J280" i="1"/>
  <c r="P279" i="1"/>
  <c r="M279" i="1"/>
  <c r="J279" i="1"/>
  <c r="P278" i="1"/>
  <c r="M278" i="1"/>
  <c r="J278" i="1"/>
  <c r="P277" i="1"/>
  <c r="M277" i="1"/>
  <c r="J277" i="1"/>
  <c r="P276" i="1"/>
  <c r="M276" i="1"/>
  <c r="J276" i="1"/>
  <c r="P275" i="1"/>
  <c r="M275" i="1"/>
  <c r="J275" i="1"/>
  <c r="P274" i="1"/>
  <c r="M274" i="1"/>
  <c r="J274" i="1"/>
  <c r="P273" i="1"/>
  <c r="M273" i="1"/>
  <c r="J273" i="1"/>
  <c r="O272" i="1"/>
  <c r="N272" i="1"/>
  <c r="L272" i="1"/>
  <c r="K272" i="1"/>
  <c r="I272" i="1"/>
  <c r="H272" i="1"/>
  <c r="G272" i="1"/>
  <c r="F272" i="1"/>
  <c r="E272" i="1"/>
  <c r="E264" i="1" s="1"/>
  <c r="O271" i="1"/>
  <c r="O263" i="1" s="1"/>
  <c r="N271" i="1"/>
  <c r="L271" i="1"/>
  <c r="K271" i="1"/>
  <c r="I271" i="1"/>
  <c r="H271" i="1"/>
  <c r="G271" i="1"/>
  <c r="F271" i="1"/>
  <c r="F263" i="1" s="1"/>
  <c r="E271" i="1"/>
  <c r="P270" i="1"/>
  <c r="M270" i="1"/>
  <c r="J270" i="1"/>
  <c r="P269" i="1"/>
  <c r="M269" i="1"/>
  <c r="J269" i="1"/>
  <c r="P268" i="1"/>
  <c r="M268" i="1"/>
  <c r="J268" i="1"/>
  <c r="P267" i="1"/>
  <c r="M267" i="1"/>
  <c r="J267" i="1"/>
  <c r="P266" i="1"/>
  <c r="M266" i="1"/>
  <c r="J266" i="1"/>
  <c r="P265" i="1"/>
  <c r="M265" i="1"/>
  <c r="J265" i="1"/>
  <c r="O264" i="1"/>
  <c r="I263" i="1"/>
  <c r="P261" i="1"/>
  <c r="J261" i="1"/>
  <c r="P260" i="1"/>
  <c r="M260" i="1"/>
  <c r="J260" i="1"/>
  <c r="P259" i="1"/>
  <c r="M259" i="1"/>
  <c r="J259" i="1"/>
  <c r="P258" i="1"/>
  <c r="M258" i="1"/>
  <c r="J258" i="1"/>
  <c r="P257" i="1"/>
  <c r="M257" i="1"/>
  <c r="J257" i="1"/>
  <c r="P256" i="1"/>
  <c r="M256" i="1"/>
  <c r="J256" i="1"/>
  <c r="P255" i="1"/>
  <c r="M255" i="1"/>
  <c r="J255" i="1"/>
  <c r="P254" i="1"/>
  <c r="M254" i="1"/>
  <c r="J254" i="1"/>
  <c r="P253" i="1"/>
  <c r="M253" i="1"/>
  <c r="J253" i="1"/>
  <c r="P252" i="1"/>
  <c r="M252" i="1"/>
  <c r="J252" i="1"/>
  <c r="P251" i="1"/>
  <c r="M251" i="1"/>
  <c r="J251" i="1"/>
  <c r="P250" i="1"/>
  <c r="M250" i="1"/>
  <c r="J250" i="1"/>
  <c r="P249" i="1"/>
  <c r="M249" i="1"/>
  <c r="J249" i="1"/>
  <c r="P248" i="1"/>
  <c r="M248" i="1"/>
  <c r="J248" i="1"/>
  <c r="P247" i="1"/>
  <c r="M247" i="1"/>
  <c r="J247" i="1"/>
  <c r="P246" i="1"/>
  <c r="M246" i="1"/>
  <c r="J246" i="1"/>
  <c r="P245" i="1"/>
  <c r="M245" i="1"/>
  <c r="P244" i="1"/>
  <c r="M244" i="1"/>
  <c r="J244" i="1"/>
  <c r="O243" i="1"/>
  <c r="N243" i="1"/>
  <c r="L243" i="1"/>
  <c r="K243" i="1"/>
  <c r="I243" i="1"/>
  <c r="H243" i="1"/>
  <c r="G243" i="1"/>
  <c r="F243" i="1"/>
  <c r="E243" i="1"/>
  <c r="O242" i="1"/>
  <c r="N242" i="1"/>
  <c r="L242" i="1"/>
  <c r="K242" i="1"/>
  <c r="I242" i="1"/>
  <c r="H242" i="1"/>
  <c r="G242" i="1"/>
  <c r="F242" i="1"/>
  <c r="E242" i="1"/>
  <c r="P240" i="1"/>
  <c r="M240" i="1"/>
  <c r="J240" i="1"/>
  <c r="P239" i="1"/>
  <c r="M239" i="1"/>
  <c r="J239" i="1"/>
  <c r="P238" i="1"/>
  <c r="M238" i="1"/>
  <c r="J238" i="1"/>
  <c r="P237" i="1"/>
  <c r="M237" i="1"/>
  <c r="J237" i="1"/>
  <c r="P236" i="1"/>
  <c r="M236" i="1"/>
  <c r="J236" i="1"/>
  <c r="P235" i="1"/>
  <c r="M235" i="1"/>
  <c r="J235" i="1"/>
  <c r="P234" i="1"/>
  <c r="M234" i="1"/>
  <c r="J234" i="1"/>
  <c r="P233" i="1"/>
  <c r="M233" i="1"/>
  <c r="J233" i="1"/>
  <c r="P232" i="1"/>
  <c r="M232" i="1"/>
  <c r="J232" i="1"/>
  <c r="P231" i="1"/>
  <c r="M231" i="1"/>
  <c r="J231" i="1"/>
  <c r="P230" i="1"/>
  <c r="M230" i="1"/>
  <c r="J230" i="1"/>
  <c r="P229" i="1"/>
  <c r="M229" i="1"/>
  <c r="J229" i="1"/>
  <c r="P228" i="1"/>
  <c r="M228" i="1"/>
  <c r="J228" i="1"/>
  <c r="P227" i="1"/>
  <c r="M227" i="1"/>
  <c r="J227" i="1"/>
  <c r="P226" i="1"/>
  <c r="M226" i="1"/>
  <c r="J226" i="1"/>
  <c r="P225" i="1"/>
  <c r="M225" i="1"/>
  <c r="J225" i="1"/>
  <c r="P224" i="1"/>
  <c r="M224" i="1"/>
  <c r="J224" i="1"/>
  <c r="P223" i="1"/>
  <c r="M223" i="1"/>
  <c r="J223" i="1"/>
  <c r="P222" i="1"/>
  <c r="M222" i="1"/>
  <c r="J222" i="1"/>
  <c r="P221" i="1"/>
  <c r="M221" i="1"/>
  <c r="J221" i="1"/>
  <c r="O220" i="1"/>
  <c r="N220" i="1"/>
  <c r="L220" i="1"/>
  <c r="K220" i="1"/>
  <c r="I220" i="1"/>
  <c r="H220" i="1"/>
  <c r="G220" i="1"/>
  <c r="F220" i="1"/>
  <c r="E220" i="1"/>
  <c r="O219" i="1"/>
  <c r="N219" i="1"/>
  <c r="L219" i="1"/>
  <c r="K219" i="1"/>
  <c r="I219" i="1"/>
  <c r="H219" i="1"/>
  <c r="G219" i="1"/>
  <c r="F219" i="1"/>
  <c r="E219" i="1"/>
  <c r="P217" i="1"/>
  <c r="M217" i="1"/>
  <c r="J217" i="1"/>
  <c r="P216" i="1"/>
  <c r="M216" i="1"/>
  <c r="J216" i="1"/>
  <c r="P215" i="1"/>
  <c r="M215" i="1"/>
  <c r="J215" i="1"/>
  <c r="P214" i="1"/>
  <c r="M214" i="1"/>
  <c r="J214" i="1"/>
  <c r="P211" i="1"/>
  <c r="M211" i="1"/>
  <c r="J211" i="1"/>
  <c r="P210" i="1"/>
  <c r="M210" i="1"/>
  <c r="J210" i="1"/>
  <c r="P209" i="1"/>
  <c r="M209" i="1"/>
  <c r="J209" i="1"/>
  <c r="P208" i="1"/>
  <c r="M208" i="1"/>
  <c r="J208" i="1"/>
  <c r="P205" i="1"/>
  <c r="M205" i="1"/>
  <c r="J205" i="1"/>
  <c r="P204" i="1"/>
  <c r="M204" i="1"/>
  <c r="J204" i="1"/>
  <c r="P203" i="1"/>
  <c r="M203" i="1"/>
  <c r="J203" i="1"/>
  <c r="P202" i="1"/>
  <c r="M202" i="1"/>
  <c r="J202" i="1"/>
  <c r="P187" i="1"/>
  <c r="M187" i="1"/>
  <c r="J187" i="1"/>
  <c r="P186" i="1"/>
  <c r="M186" i="1"/>
  <c r="J186" i="1"/>
  <c r="P185" i="1"/>
  <c r="M185" i="1"/>
  <c r="J185" i="1"/>
  <c r="P184" i="1"/>
  <c r="M184" i="1"/>
  <c r="J184" i="1"/>
  <c r="P183" i="1"/>
  <c r="M183" i="1"/>
  <c r="J183" i="1"/>
  <c r="P182" i="1"/>
  <c r="M182" i="1"/>
  <c r="J182" i="1"/>
  <c r="P170" i="1"/>
  <c r="M170" i="1"/>
  <c r="J170" i="1"/>
  <c r="P169" i="1"/>
  <c r="M169" i="1"/>
  <c r="J169" i="1"/>
  <c r="P164" i="1"/>
  <c r="M164" i="1"/>
  <c r="J164" i="1"/>
  <c r="P163" i="1"/>
  <c r="M163" i="1"/>
  <c r="J163" i="1"/>
  <c r="P162" i="1"/>
  <c r="M162" i="1"/>
  <c r="J162" i="1"/>
  <c r="P161" i="1"/>
  <c r="M161" i="1"/>
  <c r="J161" i="1"/>
  <c r="P160" i="1"/>
  <c r="M160" i="1"/>
  <c r="J160" i="1"/>
  <c r="P159" i="1"/>
  <c r="M159" i="1"/>
  <c r="J159" i="1"/>
  <c r="P155" i="1"/>
  <c r="M155" i="1"/>
  <c r="J155" i="1"/>
  <c r="P154" i="1"/>
  <c r="M154" i="1"/>
  <c r="J154" i="1"/>
  <c r="P153" i="1"/>
  <c r="M153" i="1"/>
  <c r="J153" i="1"/>
  <c r="P152" i="1"/>
  <c r="M152" i="1"/>
  <c r="J152" i="1"/>
  <c r="P151" i="1"/>
  <c r="M151" i="1"/>
  <c r="J151" i="1"/>
  <c r="P150" i="1"/>
  <c r="M150" i="1"/>
  <c r="J150" i="1"/>
  <c r="P149" i="1"/>
  <c r="M149" i="1"/>
  <c r="J149" i="1"/>
  <c r="P148" i="1"/>
  <c r="M148" i="1"/>
  <c r="J148" i="1"/>
  <c r="O147" i="1"/>
  <c r="N147" i="1"/>
  <c r="L147" i="1"/>
  <c r="I147" i="1"/>
  <c r="H147" i="1"/>
  <c r="G147" i="1"/>
  <c r="F147" i="1"/>
  <c r="E147" i="1"/>
  <c r="O146" i="1"/>
  <c r="N146" i="1"/>
  <c r="L146" i="1"/>
  <c r="I146" i="1"/>
  <c r="H146" i="1"/>
  <c r="G146" i="1"/>
  <c r="F146" i="1"/>
  <c r="E146" i="1"/>
  <c r="P144" i="1"/>
  <c r="M144" i="1"/>
  <c r="J144" i="1"/>
  <c r="P143" i="1"/>
  <c r="M143" i="1"/>
  <c r="J143" i="1"/>
  <c r="P142" i="1"/>
  <c r="M142" i="1"/>
  <c r="J142" i="1"/>
  <c r="P141" i="1"/>
  <c r="M141" i="1"/>
  <c r="J141" i="1"/>
  <c r="P140" i="1"/>
  <c r="M140" i="1"/>
  <c r="J140" i="1"/>
  <c r="P139" i="1"/>
  <c r="M139" i="1"/>
  <c r="J139" i="1"/>
  <c r="P138" i="1"/>
  <c r="M138" i="1"/>
  <c r="J138" i="1"/>
  <c r="P137" i="1"/>
  <c r="M137" i="1"/>
  <c r="J137" i="1"/>
  <c r="P136" i="1"/>
  <c r="M136" i="1"/>
  <c r="J136" i="1"/>
  <c r="P135" i="1"/>
  <c r="M135" i="1"/>
  <c r="J135" i="1"/>
  <c r="O134" i="1"/>
  <c r="N134" i="1"/>
  <c r="L134" i="1"/>
  <c r="K134" i="1"/>
  <c r="I134" i="1"/>
  <c r="H134" i="1"/>
  <c r="G134" i="1"/>
  <c r="F134" i="1"/>
  <c r="E134" i="1"/>
  <c r="O133" i="1"/>
  <c r="N133" i="1"/>
  <c r="L133" i="1"/>
  <c r="K133" i="1"/>
  <c r="I133" i="1"/>
  <c r="H133" i="1"/>
  <c r="G133" i="1"/>
  <c r="F133" i="1"/>
  <c r="E133" i="1"/>
  <c r="P129" i="1"/>
  <c r="M129" i="1"/>
  <c r="J129" i="1"/>
  <c r="P128" i="1"/>
  <c r="M128" i="1"/>
  <c r="J128" i="1"/>
  <c r="P127" i="1"/>
  <c r="M127" i="1"/>
  <c r="J127" i="1"/>
  <c r="P126" i="1"/>
  <c r="M126" i="1"/>
  <c r="J126" i="1"/>
  <c r="P125" i="1"/>
  <c r="M125" i="1"/>
  <c r="J125" i="1"/>
  <c r="P124" i="1"/>
  <c r="M124" i="1"/>
  <c r="J124" i="1"/>
  <c r="P123" i="1"/>
  <c r="M123" i="1"/>
  <c r="J123" i="1"/>
  <c r="P122" i="1"/>
  <c r="M122" i="1"/>
  <c r="J122" i="1"/>
  <c r="P121" i="1"/>
  <c r="M121" i="1"/>
  <c r="J121" i="1"/>
  <c r="P120" i="1"/>
  <c r="M120" i="1"/>
  <c r="J120" i="1"/>
  <c r="P119" i="1"/>
  <c r="M119" i="1"/>
  <c r="J119" i="1"/>
  <c r="P118" i="1"/>
  <c r="M118" i="1"/>
  <c r="J118" i="1"/>
  <c r="P114" i="1"/>
  <c r="M114" i="1"/>
  <c r="J114" i="1"/>
  <c r="P113" i="1"/>
  <c r="M113" i="1"/>
  <c r="J113" i="1"/>
  <c r="P112" i="1"/>
  <c r="M112" i="1"/>
  <c r="J112" i="1"/>
  <c r="P111" i="1"/>
  <c r="M111" i="1"/>
  <c r="J111" i="1"/>
  <c r="O110" i="1"/>
  <c r="N110" i="1"/>
  <c r="L110" i="1"/>
  <c r="K110" i="1"/>
  <c r="I110" i="1"/>
  <c r="H110" i="1"/>
  <c r="G110" i="1"/>
  <c r="F110" i="1"/>
  <c r="E110" i="1"/>
  <c r="O109" i="1"/>
  <c r="N109" i="1"/>
  <c r="L109" i="1"/>
  <c r="K109" i="1"/>
  <c r="I109" i="1"/>
  <c r="H109" i="1"/>
  <c r="G109" i="1"/>
  <c r="F109" i="1"/>
  <c r="E109" i="1"/>
  <c r="P107" i="1"/>
  <c r="M107" i="1"/>
  <c r="J107" i="1"/>
  <c r="P106" i="1"/>
  <c r="M106" i="1"/>
  <c r="J106" i="1"/>
  <c r="P105" i="1"/>
  <c r="M105" i="1"/>
  <c r="J105" i="1"/>
  <c r="P104" i="1"/>
  <c r="M104" i="1"/>
  <c r="J104" i="1"/>
  <c r="P103" i="1"/>
  <c r="M103" i="1"/>
  <c r="J103" i="1"/>
  <c r="P102" i="1"/>
  <c r="M102" i="1"/>
  <c r="J102" i="1"/>
  <c r="P101" i="1"/>
  <c r="M101" i="1"/>
  <c r="J101" i="1"/>
  <c r="P100" i="1"/>
  <c r="M100" i="1"/>
  <c r="J100" i="1"/>
  <c r="P99" i="1"/>
  <c r="M99" i="1"/>
  <c r="J99" i="1"/>
  <c r="P98" i="1"/>
  <c r="M98" i="1"/>
  <c r="J98" i="1"/>
  <c r="O97" i="1"/>
  <c r="N97" i="1"/>
  <c r="L97" i="1"/>
  <c r="K97" i="1"/>
  <c r="I97" i="1"/>
  <c r="H97" i="1"/>
  <c r="G97" i="1"/>
  <c r="F97" i="1"/>
  <c r="E97" i="1"/>
  <c r="O96" i="1"/>
  <c r="N96" i="1"/>
  <c r="L96" i="1"/>
  <c r="K96" i="1"/>
  <c r="I96" i="1"/>
  <c r="H96" i="1"/>
  <c r="G96" i="1"/>
  <c r="F96" i="1"/>
  <c r="E96" i="1"/>
  <c r="P94" i="1"/>
  <c r="M94" i="1"/>
  <c r="J94" i="1"/>
  <c r="P93" i="1"/>
  <c r="M93" i="1"/>
  <c r="J93" i="1"/>
  <c r="P92" i="1"/>
  <c r="M92" i="1"/>
  <c r="J92" i="1"/>
  <c r="P91" i="1"/>
  <c r="M91" i="1"/>
  <c r="J91" i="1"/>
  <c r="P88" i="1"/>
  <c r="M88" i="1"/>
  <c r="J88" i="1"/>
  <c r="P87" i="1"/>
  <c r="M87" i="1"/>
  <c r="J87" i="1"/>
  <c r="O86" i="1"/>
  <c r="N86" i="1"/>
  <c r="L86" i="1"/>
  <c r="K86" i="1"/>
  <c r="I86" i="1"/>
  <c r="H86" i="1"/>
  <c r="G86" i="1"/>
  <c r="F86" i="1"/>
  <c r="E86" i="1"/>
  <c r="O85" i="1"/>
  <c r="N85" i="1"/>
  <c r="L85" i="1"/>
  <c r="K85" i="1"/>
  <c r="I85" i="1"/>
  <c r="H85" i="1"/>
  <c r="G85" i="1"/>
  <c r="F85" i="1"/>
  <c r="E85" i="1"/>
  <c r="P83" i="1"/>
  <c r="M83" i="1"/>
  <c r="J83" i="1"/>
  <c r="P82" i="1"/>
  <c r="M82" i="1"/>
  <c r="J82" i="1"/>
  <c r="P81" i="1"/>
  <c r="M81" i="1"/>
  <c r="J81" i="1"/>
  <c r="P80" i="1"/>
  <c r="M80" i="1"/>
  <c r="J80" i="1"/>
  <c r="P79" i="1"/>
  <c r="M79" i="1"/>
  <c r="J79" i="1"/>
  <c r="P78" i="1"/>
  <c r="M78" i="1"/>
  <c r="J78" i="1"/>
  <c r="P77" i="1"/>
  <c r="M77" i="1"/>
  <c r="J77" i="1"/>
  <c r="P76" i="1"/>
  <c r="M76" i="1"/>
  <c r="J76" i="1"/>
  <c r="P75" i="1"/>
  <c r="M75" i="1"/>
  <c r="J75" i="1"/>
  <c r="P74" i="1"/>
  <c r="M74" i="1"/>
  <c r="J74" i="1"/>
  <c r="P71" i="1"/>
  <c r="M71" i="1"/>
  <c r="J71" i="1"/>
  <c r="P70" i="1"/>
  <c r="M70" i="1"/>
  <c r="J70" i="1"/>
  <c r="P69" i="1"/>
  <c r="M69" i="1"/>
  <c r="J69" i="1"/>
  <c r="P68" i="1"/>
  <c r="M68" i="1"/>
  <c r="J68" i="1"/>
  <c r="P65" i="1"/>
  <c r="M65" i="1"/>
  <c r="J65" i="1"/>
  <c r="P64" i="1"/>
  <c r="M64" i="1"/>
  <c r="J64" i="1"/>
  <c r="P63" i="1"/>
  <c r="M63" i="1"/>
  <c r="J63" i="1"/>
  <c r="P62" i="1"/>
  <c r="M62" i="1"/>
  <c r="J62" i="1"/>
  <c r="P61" i="1"/>
  <c r="M61" i="1"/>
  <c r="J61" i="1"/>
  <c r="P60" i="1"/>
  <c r="M60" i="1"/>
  <c r="J60" i="1"/>
  <c r="P59" i="1"/>
  <c r="P58" i="1"/>
  <c r="P56" i="1"/>
  <c r="M56" i="1"/>
  <c r="J56" i="1"/>
  <c r="P55" i="1"/>
  <c r="M55" i="1"/>
  <c r="J55" i="1"/>
  <c r="P54" i="1"/>
  <c r="M54" i="1"/>
  <c r="J54" i="1"/>
  <c r="P53" i="1"/>
  <c r="M53" i="1"/>
  <c r="J53" i="1"/>
  <c r="P52" i="1"/>
  <c r="M52" i="1"/>
  <c r="J52" i="1"/>
  <c r="P51" i="1"/>
  <c r="M51" i="1"/>
  <c r="J51" i="1"/>
  <c r="P50" i="1"/>
  <c r="M50" i="1"/>
  <c r="J50" i="1"/>
  <c r="P49" i="1"/>
  <c r="M49" i="1"/>
  <c r="J49" i="1"/>
  <c r="P48" i="1"/>
  <c r="M48" i="1"/>
  <c r="J48" i="1"/>
  <c r="P47" i="1"/>
  <c r="M47" i="1"/>
  <c r="J47" i="1"/>
  <c r="P46" i="1"/>
  <c r="M46" i="1"/>
  <c r="J46" i="1"/>
  <c r="J44" i="1" s="1"/>
  <c r="P45" i="1"/>
  <c r="M45" i="1"/>
  <c r="M43" i="1" s="1"/>
  <c r="J45" i="1"/>
  <c r="O44" i="1"/>
  <c r="N44" i="1"/>
  <c r="N40" i="1" s="1"/>
  <c r="L44" i="1"/>
  <c r="L40" i="1" s="1"/>
  <c r="K44" i="1"/>
  <c r="K40" i="1" s="1"/>
  <c r="I44" i="1"/>
  <c r="H44" i="1"/>
  <c r="H40" i="1" s="1"/>
  <c r="G44" i="1"/>
  <c r="G40" i="1" s="1"/>
  <c r="F44" i="1"/>
  <c r="F40" i="1" s="1"/>
  <c r="E44" i="1"/>
  <c r="E40" i="1" s="1"/>
  <c r="O43" i="1"/>
  <c r="O39" i="1" s="1"/>
  <c r="N43" i="1"/>
  <c r="N39" i="1" s="1"/>
  <c r="L43" i="1"/>
  <c r="L39" i="1" s="1"/>
  <c r="K43" i="1"/>
  <c r="K39" i="1" s="1"/>
  <c r="I43" i="1"/>
  <c r="I39" i="1" s="1"/>
  <c r="H43" i="1"/>
  <c r="H39" i="1" s="1"/>
  <c r="G43" i="1"/>
  <c r="G39" i="1" s="1"/>
  <c r="F43" i="1"/>
  <c r="F39" i="1" s="1"/>
  <c r="E43" i="1"/>
  <c r="E39" i="1" s="1"/>
  <c r="P42" i="1"/>
  <c r="M42" i="1"/>
  <c r="J42" i="1"/>
  <c r="P41" i="1"/>
  <c r="M41" i="1"/>
  <c r="J41" i="1"/>
  <c r="O40" i="1"/>
  <c r="I40" i="1"/>
  <c r="P37" i="1"/>
  <c r="M37" i="1"/>
  <c r="J37" i="1"/>
  <c r="P36" i="1"/>
  <c r="M36" i="1"/>
  <c r="J36" i="1"/>
  <c r="P35" i="1"/>
  <c r="M35" i="1"/>
  <c r="J35" i="1"/>
  <c r="P34" i="1"/>
  <c r="M34" i="1"/>
  <c r="J34" i="1"/>
  <c r="P33" i="1"/>
  <c r="M33" i="1"/>
  <c r="J33" i="1"/>
  <c r="P32" i="1"/>
  <c r="M32" i="1"/>
  <c r="J32" i="1"/>
  <c r="P31" i="1"/>
  <c r="M31" i="1"/>
  <c r="J31" i="1"/>
  <c r="P30" i="1"/>
  <c r="M30" i="1"/>
  <c r="J30" i="1"/>
  <c r="P29" i="1"/>
  <c r="M29" i="1"/>
  <c r="J29" i="1"/>
  <c r="P28" i="1"/>
  <c r="M28" i="1"/>
  <c r="J28" i="1"/>
  <c r="P27" i="1"/>
  <c r="M27" i="1"/>
  <c r="J27" i="1"/>
  <c r="P26" i="1"/>
  <c r="M26" i="1"/>
  <c r="J26" i="1"/>
  <c r="P25" i="1"/>
  <c r="M25" i="1"/>
  <c r="M23" i="1" s="1"/>
  <c r="J25" i="1"/>
  <c r="P24" i="1"/>
  <c r="M24" i="1"/>
  <c r="J24" i="1"/>
  <c r="P23" i="1"/>
  <c r="O23" i="1"/>
  <c r="N23" i="1"/>
  <c r="L23" i="1"/>
  <c r="K23" i="1"/>
  <c r="K7" i="1" s="1"/>
  <c r="I23" i="1"/>
  <c r="H23" i="1"/>
  <c r="G23" i="1"/>
  <c r="F23" i="1"/>
  <c r="E23" i="1"/>
  <c r="O22" i="1"/>
  <c r="O6" i="1" s="1"/>
  <c r="N22" i="1"/>
  <c r="L22" i="1"/>
  <c r="K22" i="1"/>
  <c r="I22" i="1"/>
  <c r="H22" i="1"/>
  <c r="F22" i="1"/>
  <c r="F6" i="1" s="1"/>
  <c r="E22" i="1"/>
  <c r="P21" i="1"/>
  <c r="M21" i="1"/>
  <c r="J21" i="1"/>
  <c r="P20" i="1"/>
  <c r="M20" i="1"/>
  <c r="J20" i="1"/>
  <c r="P19" i="1"/>
  <c r="M19" i="1"/>
  <c r="J19" i="1"/>
  <c r="P18" i="1"/>
  <c r="M18" i="1"/>
  <c r="J18" i="1"/>
  <c r="P17" i="1"/>
  <c r="M17" i="1"/>
  <c r="J17" i="1"/>
  <c r="P16" i="1"/>
  <c r="M16" i="1"/>
  <c r="J16" i="1"/>
  <c r="P15" i="1"/>
  <c r="M15" i="1"/>
  <c r="J15" i="1"/>
  <c r="P14" i="1"/>
  <c r="M14" i="1"/>
  <c r="J14" i="1"/>
  <c r="P13" i="1"/>
  <c r="M13" i="1"/>
  <c r="J13" i="1"/>
  <c r="P12" i="1"/>
  <c r="M12" i="1"/>
  <c r="J12" i="1"/>
  <c r="P11" i="1"/>
  <c r="M11" i="1"/>
  <c r="J11" i="1"/>
  <c r="P10" i="1"/>
  <c r="M10" i="1"/>
  <c r="J10" i="1"/>
  <c r="O9" i="1"/>
  <c r="N9" i="1"/>
  <c r="L9" i="1"/>
  <c r="K9" i="1"/>
  <c r="I9" i="1"/>
  <c r="H9" i="1"/>
  <c r="G9" i="1"/>
  <c r="F9" i="1"/>
  <c r="E9" i="1"/>
  <c r="O8" i="1"/>
  <c r="N8" i="1"/>
  <c r="P8" i="1" s="1"/>
  <c r="L8" i="1"/>
  <c r="K8" i="1"/>
  <c r="I8" i="1"/>
  <c r="H8" i="1"/>
  <c r="G8" i="1"/>
  <c r="G6" i="1" s="1"/>
  <c r="E8" i="1"/>
  <c r="Q6" i="13" l="1"/>
  <c r="P220" i="1"/>
  <c r="P242" i="1"/>
  <c r="N7" i="1"/>
  <c r="Q245" i="1"/>
  <c r="E7" i="1"/>
  <c r="E5" i="1" s="1"/>
  <c r="H7" i="1"/>
  <c r="L7" i="1"/>
  <c r="P147" i="1"/>
  <c r="M39" i="1"/>
  <c r="M134" i="1"/>
  <c r="M85" i="1"/>
  <c r="P134" i="1"/>
  <c r="Q261" i="1"/>
  <c r="J260" i="13" s="1"/>
  <c r="Q295" i="1"/>
  <c r="Q298" i="1"/>
  <c r="J297" i="13" s="1"/>
  <c r="Q301" i="1"/>
  <c r="Q304" i="1"/>
  <c r="J303" i="13" s="1"/>
  <c r="Q307" i="1"/>
  <c r="Q310" i="1"/>
  <c r="J309" i="13" s="1"/>
  <c r="Q313" i="1"/>
  <c r="Q316" i="1"/>
  <c r="J315" i="13" s="1"/>
  <c r="Q319" i="1"/>
  <c r="Q322" i="1"/>
  <c r="L263" i="1"/>
  <c r="H264" i="1"/>
  <c r="L264" i="1"/>
  <c r="O7" i="1"/>
  <c r="P272" i="1"/>
  <c r="F4" i="1"/>
  <c r="E6" i="1"/>
  <c r="Q41" i="1"/>
  <c r="Q50" i="1"/>
  <c r="J49" i="13" s="1"/>
  <c r="Q53" i="1"/>
  <c r="Q56" i="1"/>
  <c r="J55" i="13" s="1"/>
  <c r="P85" i="1"/>
  <c r="Q99" i="1"/>
  <c r="J98" i="13" s="1"/>
  <c r="Q102" i="1"/>
  <c r="P109" i="1"/>
  <c r="P110" i="1"/>
  <c r="Q112" i="1"/>
  <c r="J111" i="13" s="1"/>
  <c r="Q122" i="1"/>
  <c r="Q129" i="1"/>
  <c r="J128" i="13" s="1"/>
  <c r="P133" i="1"/>
  <c r="Q139" i="1"/>
  <c r="Q143" i="1"/>
  <c r="J146" i="1"/>
  <c r="M146" i="1"/>
  <c r="M272" i="1"/>
  <c r="I6" i="1"/>
  <c r="F7" i="1"/>
  <c r="I7" i="1"/>
  <c r="Q27" i="1"/>
  <c r="J26" i="13" s="1"/>
  <c r="P39" i="1"/>
  <c r="Q70" i="1"/>
  <c r="Q87" i="1"/>
  <c r="Q91" i="1"/>
  <c r="Q94" i="1"/>
  <c r="J93" i="13" s="1"/>
  <c r="M97" i="1"/>
  <c r="Q149" i="1"/>
  <c r="J148" i="13" s="1"/>
  <c r="Q152" i="1"/>
  <c r="Q154" i="1"/>
  <c r="M157" i="1"/>
  <c r="Q162" i="1"/>
  <c r="J161" i="13" s="1"/>
  <c r="Q164" i="1"/>
  <c r="J163" i="13" s="1"/>
  <c r="Q184" i="1"/>
  <c r="Q204" i="1"/>
  <c r="O4" i="1"/>
  <c r="Q216" i="1"/>
  <c r="M219" i="1"/>
  <c r="M220" i="1"/>
  <c r="K264" i="1"/>
  <c r="H263" i="1"/>
  <c r="P293" i="1"/>
  <c r="P294" i="1"/>
  <c r="M8" i="1"/>
  <c r="L6" i="1"/>
  <c r="P146" i="1"/>
  <c r="Q222" i="1"/>
  <c r="J221" i="13" s="1"/>
  <c r="Q225" i="1"/>
  <c r="Q228" i="1"/>
  <c r="J227" i="13" s="1"/>
  <c r="Q231" i="1"/>
  <c r="Q234" i="1"/>
  <c r="J233" i="13" s="1"/>
  <c r="Q237" i="1"/>
  <c r="Q240" i="1"/>
  <c r="J239" i="13" s="1"/>
  <c r="Q247" i="1"/>
  <c r="J246" i="13" s="1"/>
  <c r="Q250" i="1"/>
  <c r="Q253" i="1"/>
  <c r="J252" i="13" s="1"/>
  <c r="Q256" i="1"/>
  <c r="Q259" i="1"/>
  <c r="J258" i="13" s="1"/>
  <c r="N264" i="1"/>
  <c r="Q267" i="1"/>
  <c r="Q270" i="1"/>
  <c r="J269" i="13" s="1"/>
  <c r="Q275" i="1"/>
  <c r="Q278" i="1"/>
  <c r="J277" i="13" s="1"/>
  <c r="Q281" i="1"/>
  <c r="Q284" i="1"/>
  <c r="J283" i="13" s="1"/>
  <c r="Q287" i="1"/>
  <c r="Q290" i="1"/>
  <c r="J289" i="13" s="1"/>
  <c r="M293" i="1"/>
  <c r="Q36" i="1"/>
  <c r="Q82" i="1"/>
  <c r="H6" i="1"/>
  <c r="H4" i="1" s="1"/>
  <c r="L4" i="1"/>
  <c r="Q62" i="1"/>
  <c r="J39" i="1"/>
  <c r="P9" i="1"/>
  <c r="Q12" i="1"/>
  <c r="Q15" i="1"/>
  <c r="J14" i="13" s="1"/>
  <c r="Q18" i="1"/>
  <c r="Q21" i="1"/>
  <c r="J20" i="13" s="1"/>
  <c r="N6" i="1"/>
  <c r="P6" i="1" s="1"/>
  <c r="J22" i="1"/>
  <c r="Q37" i="1"/>
  <c r="J36" i="13" s="1"/>
  <c r="Q49" i="1"/>
  <c r="Q52" i="1"/>
  <c r="J51" i="13" s="1"/>
  <c r="Q55" i="1"/>
  <c r="Q64" i="1"/>
  <c r="Q68" i="1"/>
  <c r="J85" i="1"/>
  <c r="Q93" i="1"/>
  <c r="J96" i="1"/>
  <c r="M242" i="1"/>
  <c r="J43" i="1"/>
  <c r="M9" i="1"/>
  <c r="K6" i="1"/>
  <c r="P97" i="1"/>
  <c r="J293" i="1"/>
  <c r="G263" i="1"/>
  <c r="Q32" i="1"/>
  <c r="Q35" i="1"/>
  <c r="J34" i="13" s="1"/>
  <c r="Q51" i="1"/>
  <c r="Q54" i="1"/>
  <c r="J53" i="13" s="1"/>
  <c r="J58" i="1"/>
  <c r="Q58" i="1" s="1"/>
  <c r="Q60" i="1"/>
  <c r="Q63" i="1"/>
  <c r="J62" i="13" s="1"/>
  <c r="Q65" i="1"/>
  <c r="J64" i="13" s="1"/>
  <c r="Q71" i="1"/>
  <c r="J70" i="13" s="1"/>
  <c r="Q74" i="1"/>
  <c r="Q76" i="1"/>
  <c r="Q80" i="1"/>
  <c r="Q83" i="1"/>
  <c r="J82" i="13" s="1"/>
  <c r="Q92" i="1"/>
  <c r="J91" i="13" s="1"/>
  <c r="Q101" i="1"/>
  <c r="J100" i="13" s="1"/>
  <c r="Q104" i="1"/>
  <c r="Q106" i="1"/>
  <c r="M110" i="1"/>
  <c r="Q111" i="1"/>
  <c r="Q114" i="1"/>
  <c r="J113" i="13" s="1"/>
  <c r="J117" i="1"/>
  <c r="M117" i="1"/>
  <c r="P117" i="1"/>
  <c r="Q124" i="1"/>
  <c r="M133" i="1"/>
  <c r="Q135" i="1"/>
  <c r="Q138" i="1"/>
  <c r="J137" i="13" s="1"/>
  <c r="Q142" i="1"/>
  <c r="J141" i="13" s="1"/>
  <c r="Q144" i="1"/>
  <c r="J143" i="13" s="1"/>
  <c r="Q148" i="1"/>
  <c r="J157" i="1"/>
  <c r="P158" i="1"/>
  <c r="Q161" i="1"/>
  <c r="Q182" i="1"/>
  <c r="Q186" i="1"/>
  <c r="M180" i="1"/>
  <c r="Q180" i="1" s="1"/>
  <c r="J190" i="13"/>
  <c r="Q203" i="1"/>
  <c r="J202" i="13" s="1"/>
  <c r="Q215" i="1"/>
  <c r="J214" i="13" s="1"/>
  <c r="J219" i="1"/>
  <c r="Q221" i="1"/>
  <c r="Q224" i="1"/>
  <c r="J223" i="13" s="1"/>
  <c r="Q227" i="1"/>
  <c r="Q230" i="1"/>
  <c r="J229" i="13" s="1"/>
  <c r="Q233" i="1"/>
  <c r="Q236" i="1"/>
  <c r="J235" i="13" s="1"/>
  <c r="Q239" i="1"/>
  <c r="Q246" i="1"/>
  <c r="Q249" i="1"/>
  <c r="J248" i="13" s="1"/>
  <c r="Q252" i="1"/>
  <c r="Q255" i="1"/>
  <c r="J254" i="13" s="1"/>
  <c r="Q258" i="1"/>
  <c r="Q266" i="1"/>
  <c r="J265" i="13" s="1"/>
  <c r="Q269" i="1"/>
  <c r="Q274" i="1"/>
  <c r="J273" i="13" s="1"/>
  <c r="Q277" i="1"/>
  <c r="Q280" i="1"/>
  <c r="J279" i="13" s="1"/>
  <c r="Q283" i="1"/>
  <c r="Q286" i="1"/>
  <c r="J285" i="13" s="1"/>
  <c r="Q289" i="1"/>
  <c r="Q292" i="1"/>
  <c r="J291" i="13" s="1"/>
  <c r="F264" i="1"/>
  <c r="I264" i="1"/>
  <c r="Q297" i="1"/>
  <c r="Q303" i="1"/>
  <c r="Q309" i="1"/>
  <c r="Q315" i="1"/>
  <c r="Q321" i="1"/>
  <c r="Q100" i="1"/>
  <c r="Q105" i="1"/>
  <c r="J104" i="13" s="1"/>
  <c r="Q113" i="1"/>
  <c r="J116" i="1"/>
  <c r="Q120" i="1"/>
  <c r="Q123" i="1"/>
  <c r="J122" i="13" s="1"/>
  <c r="Q126" i="1"/>
  <c r="J133" i="1"/>
  <c r="Q141" i="1"/>
  <c r="Q150" i="1"/>
  <c r="Q153" i="1"/>
  <c r="J152" i="13" s="1"/>
  <c r="Q155" i="1"/>
  <c r="J154" i="13" s="1"/>
  <c r="Q159" i="1"/>
  <c r="Q163" i="1"/>
  <c r="Q169" i="1"/>
  <c r="J177" i="13"/>
  <c r="Q185" i="1"/>
  <c r="J184" i="13" s="1"/>
  <c r="Q187" i="1"/>
  <c r="J186" i="13" s="1"/>
  <c r="J192" i="13"/>
  <c r="Q202" i="1"/>
  <c r="Q205" i="1"/>
  <c r="J204" i="13" s="1"/>
  <c r="Q214" i="1"/>
  <c r="P219" i="1"/>
  <c r="Q223" i="1"/>
  <c r="Q229" i="1"/>
  <c r="Q235" i="1"/>
  <c r="J242" i="1"/>
  <c r="Q244" i="1"/>
  <c r="Q248" i="1"/>
  <c r="Q251" i="1"/>
  <c r="J250" i="13" s="1"/>
  <c r="Q254" i="1"/>
  <c r="Q260" i="1"/>
  <c r="Q265" i="1"/>
  <c r="Q268" i="1"/>
  <c r="J267" i="13" s="1"/>
  <c r="Q273" i="1"/>
  <c r="Q279" i="1"/>
  <c r="Q285" i="1"/>
  <c r="Q288" i="1"/>
  <c r="J287" i="13" s="1"/>
  <c r="Q291" i="1"/>
  <c r="Q299" i="1"/>
  <c r="Q305" i="1"/>
  <c r="Q311" i="1"/>
  <c r="Q317" i="1"/>
  <c r="Q320" i="1"/>
  <c r="J319" i="13" s="1"/>
  <c r="Q11" i="1"/>
  <c r="J10" i="13" s="1"/>
  <c r="Q10" i="1"/>
  <c r="Q13" i="1"/>
  <c r="J12" i="13" s="1"/>
  <c r="Q16" i="1"/>
  <c r="Q19" i="1"/>
  <c r="J18" i="13" s="1"/>
  <c r="Q30" i="1"/>
  <c r="Q33" i="1"/>
  <c r="J32" i="13" s="1"/>
  <c r="Q14" i="1"/>
  <c r="Q20" i="1"/>
  <c r="Q25" i="1"/>
  <c r="J24" i="13" s="1"/>
  <c r="Q31" i="1"/>
  <c r="J30" i="13" s="1"/>
  <c r="Q34" i="1"/>
  <c r="Q318" i="1"/>
  <c r="J317" i="13" s="1"/>
  <c r="Q314" i="1"/>
  <c r="J313" i="13" s="1"/>
  <c r="Q312" i="1"/>
  <c r="J311" i="13" s="1"/>
  <c r="G264" i="1"/>
  <c r="Q308" i="1"/>
  <c r="J307" i="13" s="1"/>
  <c r="Q306" i="1"/>
  <c r="J305" i="13" s="1"/>
  <c r="Q302" i="1"/>
  <c r="J301" i="13" s="1"/>
  <c r="Q300" i="1"/>
  <c r="J299" i="13" s="1"/>
  <c r="Q296" i="1"/>
  <c r="J295" i="13" s="1"/>
  <c r="Q282" i="1"/>
  <c r="J281" i="13" s="1"/>
  <c r="Q276" i="1"/>
  <c r="J275" i="13" s="1"/>
  <c r="Q257" i="1"/>
  <c r="J256" i="13" s="1"/>
  <c r="J243" i="1"/>
  <c r="Q238" i="1"/>
  <c r="J237" i="13" s="1"/>
  <c r="Q232" i="1"/>
  <c r="J231" i="13" s="1"/>
  <c r="Q226" i="1"/>
  <c r="J225" i="13" s="1"/>
  <c r="J220" i="1"/>
  <c r="Q220" i="1" s="1"/>
  <c r="J219" i="13" s="1"/>
  <c r="O5" i="1"/>
  <c r="J196" i="13"/>
  <c r="M181" i="1"/>
  <c r="Q217" i="1"/>
  <c r="J216" i="13" s="1"/>
  <c r="J158" i="1"/>
  <c r="M147" i="1"/>
  <c r="Q151" i="1"/>
  <c r="J150" i="13" s="1"/>
  <c r="J147" i="1"/>
  <c r="J134" i="1"/>
  <c r="Q136" i="1"/>
  <c r="J135" i="13" s="1"/>
  <c r="Q127" i="1"/>
  <c r="J126" i="13" s="1"/>
  <c r="Q121" i="1"/>
  <c r="J120" i="13" s="1"/>
  <c r="Q119" i="1"/>
  <c r="J118" i="13" s="1"/>
  <c r="J110" i="1"/>
  <c r="Q103" i="1"/>
  <c r="J102" i="13" s="1"/>
  <c r="J97" i="1"/>
  <c r="J86" i="1"/>
  <c r="Q81" i="1"/>
  <c r="J80" i="13" s="1"/>
  <c r="Q79" i="1"/>
  <c r="J78" i="13" s="1"/>
  <c r="Q77" i="1"/>
  <c r="J76" i="13" s="1"/>
  <c r="Q75" i="1"/>
  <c r="J74" i="13" s="1"/>
  <c r="Q61" i="1"/>
  <c r="J60" i="13" s="1"/>
  <c r="Q42" i="1"/>
  <c r="J41" i="13" s="1"/>
  <c r="Q29" i="1"/>
  <c r="J28" i="13" s="1"/>
  <c r="J23" i="1"/>
  <c r="Q17" i="1"/>
  <c r="J16" i="13" s="1"/>
  <c r="G7" i="1"/>
  <c r="P7" i="1"/>
  <c r="J9" i="1"/>
  <c r="Q24" i="1"/>
  <c r="M22" i="1"/>
  <c r="Q28" i="1"/>
  <c r="P40" i="1"/>
  <c r="Q47" i="1"/>
  <c r="P44" i="1"/>
  <c r="Q48" i="1"/>
  <c r="J47" i="13" s="1"/>
  <c r="J40" i="1"/>
  <c r="M40" i="1"/>
  <c r="Q46" i="1"/>
  <c r="M44" i="1"/>
  <c r="J59" i="1"/>
  <c r="J8" i="1"/>
  <c r="P22" i="1"/>
  <c r="Q26" i="1"/>
  <c r="Q45" i="1"/>
  <c r="P43" i="1"/>
  <c r="Q210" i="1"/>
  <c r="Q211" i="1"/>
  <c r="J210" i="13" s="1"/>
  <c r="Q69" i="1"/>
  <c r="J68" i="13" s="1"/>
  <c r="Q78" i="1"/>
  <c r="P86" i="1"/>
  <c r="Q88" i="1"/>
  <c r="J87" i="13" s="1"/>
  <c r="P96" i="1"/>
  <c r="Q98" i="1"/>
  <c r="Q107" i="1"/>
  <c r="J106" i="13" s="1"/>
  <c r="M109" i="1"/>
  <c r="P116" i="1"/>
  <c r="Q118" i="1"/>
  <c r="Q128" i="1"/>
  <c r="Q160" i="1"/>
  <c r="J159" i="13" s="1"/>
  <c r="Q183" i="1"/>
  <c r="J182" i="13" s="1"/>
  <c r="Q209" i="1"/>
  <c r="J208" i="13" s="1"/>
  <c r="M264" i="1"/>
  <c r="J271" i="1"/>
  <c r="E263" i="1"/>
  <c r="J272" i="1"/>
  <c r="Q272" i="1" s="1"/>
  <c r="J271" i="13" s="1"/>
  <c r="M86" i="1"/>
  <c r="M96" i="1"/>
  <c r="J109" i="1"/>
  <c r="M116" i="1"/>
  <c r="Q140" i="1"/>
  <c r="J139" i="13" s="1"/>
  <c r="Q125" i="1"/>
  <c r="J124" i="13" s="1"/>
  <c r="Q137" i="1"/>
  <c r="M158" i="1"/>
  <c r="Q170" i="1"/>
  <c r="J169" i="13" s="1"/>
  <c r="Q208" i="1"/>
  <c r="P243" i="1"/>
  <c r="P271" i="1"/>
  <c r="N263" i="1"/>
  <c r="P263" i="1" s="1"/>
  <c r="M294" i="1"/>
  <c r="M243" i="1"/>
  <c r="M271" i="1"/>
  <c r="K263" i="1"/>
  <c r="J294" i="1"/>
  <c r="K319" i="13" l="1"/>
  <c r="I319" i="13"/>
  <c r="K317" i="13"/>
  <c r="I317" i="13"/>
  <c r="I315" i="13"/>
  <c r="K315" i="13"/>
  <c r="K313" i="13"/>
  <c r="I313" i="13"/>
  <c r="K311" i="13"/>
  <c r="I311" i="13"/>
  <c r="I309" i="13"/>
  <c r="K309" i="13"/>
  <c r="K307" i="13"/>
  <c r="I307" i="13"/>
  <c r="K305" i="13"/>
  <c r="I305" i="13"/>
  <c r="I303" i="13"/>
  <c r="K303" i="13"/>
  <c r="K301" i="13"/>
  <c r="I301" i="13"/>
  <c r="K299" i="13"/>
  <c r="I299" i="13"/>
  <c r="I297" i="13"/>
  <c r="K297" i="13"/>
  <c r="K295" i="13"/>
  <c r="I295" i="13"/>
  <c r="I291" i="13"/>
  <c r="K291" i="13"/>
  <c r="I289" i="13"/>
  <c r="K289" i="13"/>
  <c r="K287" i="13"/>
  <c r="I287" i="13"/>
  <c r="I285" i="13"/>
  <c r="K285" i="13"/>
  <c r="K283" i="13"/>
  <c r="I283" i="13"/>
  <c r="I281" i="13"/>
  <c r="K281" i="13"/>
  <c r="I279" i="13"/>
  <c r="K279" i="13"/>
  <c r="I277" i="13"/>
  <c r="K277" i="13"/>
  <c r="I275" i="13"/>
  <c r="K275" i="13"/>
  <c r="K271" i="13"/>
  <c r="I271" i="13"/>
  <c r="K273" i="13"/>
  <c r="I273" i="13"/>
  <c r="I269" i="13"/>
  <c r="K269" i="13"/>
  <c r="K267" i="13"/>
  <c r="I267" i="13"/>
  <c r="K265" i="13"/>
  <c r="I265" i="13"/>
  <c r="K250" i="13"/>
  <c r="I250" i="13"/>
  <c r="I260" i="13"/>
  <c r="K260" i="13"/>
  <c r="K258" i="13"/>
  <c r="I258" i="13"/>
  <c r="K256" i="13"/>
  <c r="I256" i="13"/>
  <c r="I254" i="13"/>
  <c r="K254" i="13"/>
  <c r="K252" i="13"/>
  <c r="I252" i="13"/>
  <c r="I248" i="13"/>
  <c r="K248" i="13"/>
  <c r="K246" i="13"/>
  <c r="I246" i="13"/>
  <c r="I239" i="13"/>
  <c r="K239" i="13"/>
  <c r="I237" i="13"/>
  <c r="K237" i="13"/>
  <c r="K235" i="13"/>
  <c r="I235" i="13"/>
  <c r="I233" i="13"/>
  <c r="K233" i="13"/>
  <c r="K231" i="13"/>
  <c r="I231" i="13"/>
  <c r="I229" i="13"/>
  <c r="K229" i="13"/>
  <c r="I227" i="13"/>
  <c r="K227" i="13"/>
  <c r="I225" i="13"/>
  <c r="K225" i="13"/>
  <c r="I223" i="13"/>
  <c r="K223" i="13"/>
  <c r="I219" i="13"/>
  <c r="K219" i="13"/>
  <c r="I221" i="13"/>
  <c r="K221" i="13"/>
  <c r="I216" i="13"/>
  <c r="K216" i="13"/>
  <c r="I214" i="13"/>
  <c r="K214" i="13"/>
  <c r="I210" i="13"/>
  <c r="K210" i="13"/>
  <c r="I208" i="13"/>
  <c r="K208" i="13"/>
  <c r="I204" i="13"/>
  <c r="K204" i="13"/>
  <c r="I202" i="13"/>
  <c r="K202" i="13"/>
  <c r="I169" i="13"/>
  <c r="K169" i="13"/>
  <c r="I124" i="13"/>
  <c r="K124" i="13"/>
  <c r="I159" i="13"/>
  <c r="K159" i="13"/>
  <c r="I47" i="13"/>
  <c r="K47" i="13"/>
  <c r="I28" i="13"/>
  <c r="K28" i="13"/>
  <c r="I74" i="13"/>
  <c r="K74" i="13"/>
  <c r="I80" i="13"/>
  <c r="K80" i="13"/>
  <c r="I102" i="13"/>
  <c r="K102" i="13"/>
  <c r="I120" i="13"/>
  <c r="K120" i="13"/>
  <c r="I30" i="13"/>
  <c r="K30" i="13"/>
  <c r="I18" i="13"/>
  <c r="K18" i="13"/>
  <c r="I192" i="13"/>
  <c r="K192" i="13"/>
  <c r="I177" i="13"/>
  <c r="K177" i="13"/>
  <c r="I137" i="13"/>
  <c r="K137" i="13"/>
  <c r="I100" i="13"/>
  <c r="K100" i="13"/>
  <c r="I70" i="13"/>
  <c r="K70" i="13"/>
  <c r="I36" i="13"/>
  <c r="K36" i="13"/>
  <c r="I20" i="13"/>
  <c r="K20" i="13"/>
  <c r="I148" i="13"/>
  <c r="K148" i="13"/>
  <c r="I49" i="13"/>
  <c r="K49" i="13"/>
  <c r="I139" i="13"/>
  <c r="K139" i="13"/>
  <c r="I16" i="13"/>
  <c r="K16" i="13"/>
  <c r="I41" i="13"/>
  <c r="K41" i="13"/>
  <c r="I76" i="13"/>
  <c r="K76" i="13"/>
  <c r="I126" i="13"/>
  <c r="K126" i="13"/>
  <c r="I196" i="13"/>
  <c r="K196" i="13"/>
  <c r="I24" i="13"/>
  <c r="K24" i="13"/>
  <c r="I32" i="13"/>
  <c r="K32" i="13"/>
  <c r="I10" i="13"/>
  <c r="K10" i="13"/>
  <c r="I186" i="13"/>
  <c r="K186" i="13"/>
  <c r="I154" i="13"/>
  <c r="K154" i="13"/>
  <c r="I122" i="13"/>
  <c r="K122" i="13"/>
  <c r="I143" i="13"/>
  <c r="K143" i="13"/>
  <c r="I113" i="13"/>
  <c r="K113" i="13"/>
  <c r="I91" i="13"/>
  <c r="K91" i="13"/>
  <c r="I64" i="13"/>
  <c r="K64" i="13"/>
  <c r="I34" i="13"/>
  <c r="K34" i="13"/>
  <c r="I51" i="13"/>
  <c r="K51" i="13"/>
  <c r="I163" i="13"/>
  <c r="K163" i="13"/>
  <c r="I26" i="13"/>
  <c r="K26" i="13"/>
  <c r="I111" i="13"/>
  <c r="K111" i="13"/>
  <c r="I55" i="13"/>
  <c r="K55" i="13"/>
  <c r="I182" i="13"/>
  <c r="K182" i="13"/>
  <c r="I106" i="13"/>
  <c r="K106" i="13"/>
  <c r="I87" i="13"/>
  <c r="K87" i="13"/>
  <c r="I68" i="13"/>
  <c r="K68" i="13"/>
  <c r="I60" i="13"/>
  <c r="K60" i="13"/>
  <c r="I78" i="13"/>
  <c r="K78" i="13"/>
  <c r="I118" i="13"/>
  <c r="K118" i="13"/>
  <c r="I135" i="13"/>
  <c r="K135" i="13"/>
  <c r="I150" i="13"/>
  <c r="K150" i="13"/>
  <c r="I12" i="13"/>
  <c r="K12" i="13"/>
  <c r="I184" i="13"/>
  <c r="K184" i="13"/>
  <c r="I152" i="13"/>
  <c r="K152" i="13"/>
  <c r="I104" i="13"/>
  <c r="K104" i="13"/>
  <c r="I190" i="13"/>
  <c r="K190" i="13"/>
  <c r="I141" i="13"/>
  <c r="K141" i="13"/>
  <c r="I82" i="13"/>
  <c r="K82" i="13"/>
  <c r="I62" i="13"/>
  <c r="K62" i="13"/>
  <c r="I53" i="13"/>
  <c r="K53" i="13"/>
  <c r="I14" i="13"/>
  <c r="K14" i="13"/>
  <c r="I161" i="13"/>
  <c r="K161" i="13"/>
  <c r="I93" i="13"/>
  <c r="K93" i="13"/>
  <c r="I128" i="13"/>
  <c r="K128" i="13"/>
  <c r="I98" i="13"/>
  <c r="K98" i="13"/>
  <c r="H5" i="1"/>
  <c r="Q44" i="1"/>
  <c r="J43" i="13" s="1"/>
  <c r="J45" i="13"/>
  <c r="N5" i="1"/>
  <c r="P5" i="1" s="1"/>
  <c r="L5" i="1"/>
  <c r="M6" i="1"/>
  <c r="Q219" i="1"/>
  <c r="M7" i="1"/>
  <c r="Q293" i="1"/>
  <c r="Q147" i="1"/>
  <c r="J146" i="13" s="1"/>
  <c r="Q134" i="1"/>
  <c r="J133" i="13" s="1"/>
  <c r="Q8" i="1"/>
  <c r="Q157" i="1"/>
  <c r="Q146" i="1"/>
  <c r="Q110" i="1"/>
  <c r="J109" i="13" s="1"/>
  <c r="Q85" i="1"/>
  <c r="K5" i="1"/>
  <c r="Q117" i="1"/>
  <c r="J116" i="13" s="1"/>
  <c r="I5" i="1"/>
  <c r="Q39" i="1"/>
  <c r="Q242" i="1"/>
  <c r="Q97" i="1"/>
  <c r="J96" i="13" s="1"/>
  <c r="J264" i="1"/>
  <c r="I4" i="1"/>
  <c r="P264" i="1"/>
  <c r="Q158" i="1"/>
  <c r="J157" i="13" s="1"/>
  <c r="Q271" i="1"/>
  <c r="J188" i="13"/>
  <c r="J263" i="1"/>
  <c r="J6" i="1"/>
  <c r="Q6" i="1" s="1"/>
  <c r="Q9" i="1"/>
  <c r="J8" i="13" s="1"/>
  <c r="P181" i="1"/>
  <c r="Q133" i="1"/>
  <c r="Q59" i="1"/>
  <c r="J58" i="13" s="1"/>
  <c r="Q109" i="1"/>
  <c r="Q23" i="1"/>
  <c r="J22" i="13" s="1"/>
  <c r="G4" i="1"/>
  <c r="Q294" i="1"/>
  <c r="J293" i="13" s="1"/>
  <c r="J181" i="1"/>
  <c r="G5" i="1"/>
  <c r="J7" i="1"/>
  <c r="M263" i="1"/>
  <c r="K4" i="1"/>
  <c r="M4" i="1" s="1"/>
  <c r="Q116" i="1"/>
  <c r="Q86" i="1"/>
  <c r="J85" i="13" s="1"/>
  <c r="Q243" i="1"/>
  <c r="J242" i="13" s="1"/>
  <c r="Q96" i="1"/>
  <c r="Q43" i="1"/>
  <c r="F5" i="1"/>
  <c r="Q40" i="1"/>
  <c r="J39" i="13" s="1"/>
  <c r="Q22" i="1"/>
  <c r="N4" i="1"/>
  <c r="P4" i="1" s="1"/>
  <c r="E4" i="1"/>
  <c r="K293" i="13" l="1"/>
  <c r="I293" i="13"/>
  <c r="I242" i="13"/>
  <c r="K242" i="13"/>
  <c r="I157" i="13"/>
  <c r="K157" i="13"/>
  <c r="I133" i="13"/>
  <c r="K133" i="13"/>
  <c r="I43" i="13"/>
  <c r="K43" i="13"/>
  <c r="I85" i="13"/>
  <c r="K85" i="13"/>
  <c r="I58" i="13"/>
  <c r="K58" i="13"/>
  <c r="I8" i="13"/>
  <c r="K8" i="13"/>
  <c r="I188" i="13"/>
  <c r="K188" i="13"/>
  <c r="I96" i="13"/>
  <c r="K96" i="13"/>
  <c r="I146" i="13"/>
  <c r="K146" i="13"/>
  <c r="I39" i="13"/>
  <c r="K39" i="13"/>
  <c r="I22" i="13"/>
  <c r="K22" i="13"/>
  <c r="I116" i="13"/>
  <c r="K116" i="13"/>
  <c r="I109" i="13"/>
  <c r="K109" i="13"/>
  <c r="I45" i="13"/>
  <c r="K45" i="13"/>
  <c r="M5" i="1"/>
  <c r="Q7" i="1"/>
  <c r="J6" i="13" s="1"/>
  <c r="Q263" i="1"/>
  <c r="Q264" i="1"/>
  <c r="J263" i="13" s="1"/>
  <c r="Q181" i="1"/>
  <c r="J180" i="13" s="1"/>
  <c r="J4" i="1"/>
  <c r="Q4" i="1" s="1"/>
  <c r="J5" i="1"/>
  <c r="I263" i="13" l="1"/>
  <c r="K263" i="13"/>
  <c r="I180" i="13"/>
  <c r="K180" i="13"/>
  <c r="I6" i="13"/>
  <c r="K6" i="13"/>
  <c r="Q5" i="1"/>
  <c r="J4" i="13" s="1"/>
  <c r="I4" i="13" l="1"/>
  <c r="K4" i="13"/>
</calcChain>
</file>

<file path=xl/sharedStrings.xml><?xml version="1.0" encoding="utf-8"?>
<sst xmlns="http://schemas.openxmlformats.org/spreadsheetml/2006/main" count="5250" uniqueCount="309">
  <si>
    <t>Bežné výdavky</t>
  </si>
  <si>
    <t>Kapitálové výdavky</t>
  </si>
  <si>
    <t>Finančné operácie</t>
  </si>
  <si>
    <t xml:space="preserve">Schválený rozpočet </t>
  </si>
  <si>
    <t>SPOLU</t>
  </si>
  <si>
    <t>Čerpanie</t>
  </si>
  <si>
    <t>Výdavky rozpočtu celkom</t>
  </si>
  <si>
    <t>Rozpočet</t>
  </si>
  <si>
    <t>1.</t>
  </si>
  <si>
    <t>Plánovanie manažment a kontrola</t>
  </si>
  <si>
    <t>1.1</t>
  </si>
  <si>
    <t>Riadenie mesta</t>
  </si>
  <si>
    <t>1.1.1</t>
  </si>
  <si>
    <t>0000</t>
  </si>
  <si>
    <t>1.1.2</t>
  </si>
  <si>
    <t>Výkon samosprávnych orgánov mesta - odmeny poslancom</t>
  </si>
  <si>
    <t>1.2</t>
  </si>
  <si>
    <t>Členstvo v organizáciach a združeniach - členské príspevky</t>
  </si>
  <si>
    <t>840</t>
  </si>
  <si>
    <t>1.3</t>
  </si>
  <si>
    <t>Občianskemu združeniu, nadácii a neinv.fondu</t>
  </si>
  <si>
    <t>08209</t>
  </si>
  <si>
    <t>Cirkvi, náboženskej spoločnosti a cirk.charite</t>
  </si>
  <si>
    <t>0840</t>
  </si>
  <si>
    <t>1.4</t>
  </si>
  <si>
    <t>Manažment investícií - príprava projektovej dokumentácie</t>
  </si>
  <si>
    <t>0620</t>
  </si>
  <si>
    <t>1.5</t>
  </si>
  <si>
    <t>Strategické plánovanie a projekty</t>
  </si>
  <si>
    <t>1.5.1</t>
  </si>
  <si>
    <t>Konzultačné a poradenské služby pri podávaní ŽoNFP, vypracovanie žiadosti</t>
  </si>
  <si>
    <t>00000</t>
  </si>
  <si>
    <t>Koncepcia tepelného hospodárstva</t>
  </si>
  <si>
    <t>1.5.3</t>
  </si>
  <si>
    <t>Kofinancovanie úspešných projektov mestom Nováky</t>
  </si>
  <si>
    <t>Kofinan."Protipov.opat, v meste -ul.Trenčianska"</t>
  </si>
  <si>
    <t>1.5.4</t>
  </si>
  <si>
    <t>Aktualizácia plánu hospodárskeho a sociálneho rozvoja mesta Nováky</t>
  </si>
  <si>
    <t>1.6</t>
  </si>
  <si>
    <t>Územné plánovanie</t>
  </si>
  <si>
    <t>1.7</t>
  </si>
  <si>
    <t>Daňová a rozpočtová politika mesta</t>
  </si>
  <si>
    <t>2.</t>
  </si>
  <si>
    <t>Propagácia a marketing</t>
  </si>
  <si>
    <t>2.1</t>
  </si>
  <si>
    <t>Propagácia a prezentácia mesta</t>
  </si>
  <si>
    <t>01116</t>
  </si>
  <si>
    <t>2.2</t>
  </si>
  <si>
    <t>Kronika mesta Nováky</t>
  </si>
  <si>
    <t>2.2.1</t>
  </si>
  <si>
    <t xml:space="preserve">Kronika  </t>
  </si>
  <si>
    <t>2.2.2</t>
  </si>
  <si>
    <t>Monografia mesta</t>
  </si>
  <si>
    <t>2.3</t>
  </si>
  <si>
    <t>Mestský rozhlas - všeobecné služby</t>
  </si>
  <si>
    <t>Mestský rozhlas - údržba</t>
  </si>
  <si>
    <t>0640</t>
  </si>
  <si>
    <t>2.4</t>
  </si>
  <si>
    <t>Internetová komunikácia</t>
  </si>
  <si>
    <t>2.5</t>
  </si>
  <si>
    <t>Mestské vysielanie a videotext</t>
  </si>
  <si>
    <t>0830</t>
  </si>
  <si>
    <t>3.</t>
  </si>
  <si>
    <t>Interné služby mesta</t>
  </si>
  <si>
    <t>3.1</t>
  </si>
  <si>
    <t>3.2</t>
  </si>
  <si>
    <t>Hospodárska správa, údržba a prevádzka budovy Msú a v. WC</t>
  </si>
  <si>
    <t>3.3</t>
  </si>
  <si>
    <t>0510</t>
  </si>
  <si>
    <t>3.4</t>
  </si>
  <si>
    <t>Zabezpečenie úkonov spojených s voľbami</t>
  </si>
  <si>
    <t>0160</t>
  </si>
  <si>
    <t>3.5</t>
  </si>
  <si>
    <t>Arichív a registratúra</t>
  </si>
  <si>
    <t>3.7</t>
  </si>
  <si>
    <t>Autodoprava MsÚ</t>
  </si>
  <si>
    <t>Autodoprava MsP</t>
  </si>
  <si>
    <t>0310</t>
  </si>
  <si>
    <t>Autodoprava</t>
  </si>
  <si>
    <t>4.</t>
  </si>
  <si>
    <t>Služby občanom a podnikateľom</t>
  </si>
  <si>
    <t>4.1</t>
  </si>
  <si>
    <t>Činnosť matriky</t>
  </si>
  <si>
    <t>0113</t>
  </si>
  <si>
    <t>Klientské služby</t>
  </si>
  <si>
    <t>4.3</t>
  </si>
  <si>
    <t>Evidencie</t>
  </si>
  <si>
    <t>4.4</t>
  </si>
  <si>
    <t>Organizácia občianskych obradov</t>
  </si>
  <si>
    <t>5.</t>
  </si>
  <si>
    <t>Bezpečnosť, právo a poriadok</t>
  </si>
  <si>
    <t>5.1</t>
  </si>
  <si>
    <t>Verejný poriadok</t>
  </si>
  <si>
    <t>5.2</t>
  </si>
  <si>
    <t>MsP - propagácia, reklama</t>
  </si>
  <si>
    <t>5.3</t>
  </si>
  <si>
    <t>Monitorovací kamerový systém mesta Nováky</t>
  </si>
  <si>
    <t>5.4</t>
  </si>
  <si>
    <t>Civilná obrana</t>
  </si>
  <si>
    <t>0220</t>
  </si>
  <si>
    <t>5.5</t>
  </si>
  <si>
    <t>Ochrana pred požiarmi</t>
  </si>
  <si>
    <t>0320</t>
  </si>
  <si>
    <t>6.</t>
  </si>
  <si>
    <t>Odpadové hospodárstvo</t>
  </si>
  <si>
    <t>6.1</t>
  </si>
  <si>
    <t>Zvoz, odvoz a zneškodňovanie odpadu</t>
  </si>
  <si>
    <t>6.2</t>
  </si>
  <si>
    <t>Nakladanie s odpadovými vodami</t>
  </si>
  <si>
    <t>0520</t>
  </si>
  <si>
    <t>7.</t>
  </si>
  <si>
    <t>Komunikácie</t>
  </si>
  <si>
    <t>7.1</t>
  </si>
  <si>
    <t>Správa miestnych komunikácií Cesty, značky, vodor. značenie</t>
  </si>
  <si>
    <t>0451</t>
  </si>
  <si>
    <t>Správa a údržba miestnych komunikácií zametacie vozidlo</t>
  </si>
  <si>
    <t>Správa a údržba miestnych komunikácií - ČOV</t>
  </si>
  <si>
    <t>Správa a údržba miestnych komunikácií - kropenie ciest</t>
  </si>
  <si>
    <t>7.2</t>
  </si>
  <si>
    <t>Výstavba miestnych komunikácií splácanie uveru, úroky a istina</t>
  </si>
  <si>
    <t>0170</t>
  </si>
  <si>
    <t>8.</t>
  </si>
  <si>
    <t>Vzdelávanie</t>
  </si>
  <si>
    <t>8.1</t>
  </si>
  <si>
    <t>Materská škola</t>
  </si>
  <si>
    <t>09111</t>
  </si>
  <si>
    <t>8.2</t>
  </si>
  <si>
    <t>Základné školy</t>
  </si>
  <si>
    <t>8.3</t>
  </si>
  <si>
    <t>Školské stravovanie</t>
  </si>
  <si>
    <t>8.4</t>
  </si>
  <si>
    <t>Zariadenia pre záujmové vzdelávanie</t>
  </si>
  <si>
    <t>8.5</t>
  </si>
  <si>
    <t>Školský úrad</t>
  </si>
  <si>
    <t>0980</t>
  </si>
  <si>
    <t>9.</t>
  </si>
  <si>
    <t>Šport</t>
  </si>
  <si>
    <t>9.1</t>
  </si>
  <si>
    <t>Podpora športových aktivít - dotácie športovým klubom</t>
  </si>
  <si>
    <t>0810</t>
  </si>
  <si>
    <t>Podpora športových aktivít - ostatné dotácie voľnočasové</t>
  </si>
  <si>
    <t>9.2</t>
  </si>
  <si>
    <t>Futbalový štadión</t>
  </si>
  <si>
    <t>9.3</t>
  </si>
  <si>
    <t>Prístavba posilňovne v KRK</t>
  </si>
  <si>
    <t>10.</t>
  </si>
  <si>
    <t>Kultúra</t>
  </si>
  <si>
    <t>10.1</t>
  </si>
  <si>
    <t>Obnova kaplnky sv. Juliany</t>
  </si>
  <si>
    <t>11.</t>
  </si>
  <si>
    <t>Prostredie pre život</t>
  </si>
  <si>
    <t>11.1</t>
  </si>
  <si>
    <t>11.2</t>
  </si>
  <si>
    <t>Fontány</t>
  </si>
  <si>
    <t>0540</t>
  </si>
  <si>
    <t>11.3</t>
  </si>
  <si>
    <t>Cintoríny</t>
  </si>
  <si>
    <t>11.4</t>
  </si>
  <si>
    <t>Správa, údržba a rekonštrukcia verejných priestranstiev</t>
  </si>
  <si>
    <t>11.5</t>
  </si>
  <si>
    <t>Správa a údržba verejnej zelene</t>
  </si>
  <si>
    <t>11.6</t>
  </si>
  <si>
    <t>Detské a športové ihriská na verejných priestransvach</t>
  </si>
  <si>
    <t>11.7</t>
  </si>
  <si>
    <t>Verejné osvetlenie</t>
  </si>
  <si>
    <t>11.7.1</t>
  </si>
  <si>
    <t>11.8</t>
  </si>
  <si>
    <t>11.9</t>
  </si>
  <si>
    <t>Protipovodňové aktivity</t>
  </si>
  <si>
    <t xml:space="preserve">12. </t>
  </si>
  <si>
    <t>Sociálne služby</t>
  </si>
  <si>
    <t>12.1</t>
  </si>
  <si>
    <t>Jednorázové dávky sociálnej pomoci - občania v hmotnej a sociálnej núdzi</t>
  </si>
  <si>
    <t>10701</t>
  </si>
  <si>
    <t>12.2</t>
  </si>
  <si>
    <t>Príspevky neštátnym subjektom - ZOSZZP dotácia</t>
  </si>
  <si>
    <t>10124</t>
  </si>
  <si>
    <t>12.3</t>
  </si>
  <si>
    <t>Pochovanie občana</t>
  </si>
  <si>
    <t>12.4</t>
  </si>
  <si>
    <t>Opatrovateľská služba v domácnosti občana</t>
  </si>
  <si>
    <t>0610</t>
  </si>
  <si>
    <t>10202</t>
  </si>
  <si>
    <t>12.5</t>
  </si>
  <si>
    <t>Organizovanie spoločného stravovania</t>
  </si>
  <si>
    <t>12.6</t>
  </si>
  <si>
    <t>Kluby dôchodcov</t>
  </si>
  <si>
    <t>10203</t>
  </si>
  <si>
    <t>12.7</t>
  </si>
  <si>
    <t>Osobitný príjemca - dávky v hmotnej núdzi</t>
  </si>
  <si>
    <t>12.8</t>
  </si>
  <si>
    <t>Dotácia na žiakov základnej, špeciálnej základnej a mat. školy</t>
  </si>
  <si>
    <t>12.9</t>
  </si>
  <si>
    <t>Príspevok pre novonarodené deti</t>
  </si>
  <si>
    <t>10405</t>
  </si>
  <si>
    <t>13.</t>
  </si>
  <si>
    <t>Byty a nebytové priestory</t>
  </si>
  <si>
    <t>13.1</t>
  </si>
  <si>
    <t>Bytová problematika</t>
  </si>
  <si>
    <t>13.2</t>
  </si>
  <si>
    <t>Správa a evidencia bytov a nebytových priestorov</t>
  </si>
  <si>
    <t>13.3</t>
  </si>
  <si>
    <t>Tepelné hospodárstvo</t>
  </si>
  <si>
    <t>13.4</t>
  </si>
  <si>
    <t>Televízny káblový rozvod</t>
  </si>
  <si>
    <t>13.5</t>
  </si>
  <si>
    <t>Výstavba bytov uver. č. 2 SFRB</t>
  </si>
  <si>
    <t>Výstavba bytov uver. č. 3 SFRB</t>
  </si>
  <si>
    <t>Výstavba bytov SFRB úroky z úverov</t>
  </si>
  <si>
    <t>Výstavba bytov SFRB manipul. poplatky, splácanie istiny</t>
  </si>
  <si>
    <t>14.</t>
  </si>
  <si>
    <t>Administratíva</t>
  </si>
  <si>
    <t>14.1</t>
  </si>
  <si>
    <t>Administratíva - základne platy a príplatky</t>
  </si>
  <si>
    <t>Cestovné náhrady tuzemské, zahraničné</t>
  </si>
  <si>
    <t xml:space="preserve"> Poštové služby a telekomunikačné služby</t>
  </si>
  <si>
    <t>Materiál</t>
  </si>
  <si>
    <t>14.1.1.a</t>
  </si>
  <si>
    <t>Výpočtová technika</t>
  </si>
  <si>
    <t>14.1.1.b</t>
  </si>
  <si>
    <t>Telekomunikačná technika</t>
  </si>
  <si>
    <t>14.1.1.c</t>
  </si>
  <si>
    <t>Prevádzkové stroje,prístr., zariad., tech. a nár.</t>
  </si>
  <si>
    <t>14.1.1.d</t>
  </si>
  <si>
    <t>Špeciálne stroje a prístroje</t>
  </si>
  <si>
    <t>14.1.1.e</t>
  </si>
  <si>
    <t>Všeobecný materiál</t>
  </si>
  <si>
    <t>14.1.1.f</t>
  </si>
  <si>
    <t xml:space="preserve">Knihy, noviny, časopisy, uč.a komp.pomôcky </t>
  </si>
  <si>
    <t>14.1.1.g</t>
  </si>
  <si>
    <t>Pracovné odevy, obuv a pracovné pomôcky</t>
  </si>
  <si>
    <t>14.1.1.h</t>
  </si>
  <si>
    <t>Nehmotný majetok softvér a licencie</t>
  </si>
  <si>
    <t>Údržba výpočtovej, telekomun. a ostatnej techniky</t>
  </si>
  <si>
    <t>Nájomné za prev. stroje</t>
  </si>
  <si>
    <t>Služby</t>
  </si>
  <si>
    <t>14.1.1.i</t>
  </si>
  <si>
    <t>Školenia, kurzy,semináre, porady, konferencie</t>
  </si>
  <si>
    <t>14.1.1.j</t>
  </si>
  <si>
    <t>Všeobecné služby</t>
  </si>
  <si>
    <t>14.1.1.k</t>
  </si>
  <si>
    <t>Špeciálne služby</t>
  </si>
  <si>
    <t>14.1.1.l</t>
  </si>
  <si>
    <t>Cestovné iným osobám</t>
  </si>
  <si>
    <t>14.1.1.m</t>
  </si>
  <si>
    <t>Poplatky, odvody, dane</t>
  </si>
  <si>
    <t>14.1.1.n</t>
  </si>
  <si>
    <t>Stravovanie</t>
  </si>
  <si>
    <t>14.1.1.o</t>
  </si>
  <si>
    <t>Poistné</t>
  </si>
  <si>
    <t>14.1.1.p</t>
  </si>
  <si>
    <t>Prídel do sociálneho fondu</t>
  </si>
  <si>
    <t>14.1.1.q</t>
  </si>
  <si>
    <t>Odmeny na základe dohôd mimopracovným zamestnanc.</t>
  </si>
  <si>
    <t>14.1.1.qa</t>
  </si>
  <si>
    <t>Manká a škody</t>
  </si>
  <si>
    <t>14.1.1.r</t>
  </si>
  <si>
    <t>Dane</t>
  </si>
  <si>
    <t>Príspevok na SOU a transfery PO</t>
  </si>
  <si>
    <t>Čerpanie programového rozpočtu  mesta Nováky za rok 2016 ku koncu aktuálneho mesiaca. Nie je sledované čerpanie rozpočtu ZŠ, ZUŠ a CVČ.</t>
  </si>
  <si>
    <t>2016</t>
  </si>
  <si>
    <t>Výkon funkcie primátora</t>
  </si>
  <si>
    <t>Právne a zmluvné služby pre mesto</t>
  </si>
  <si>
    <t>Majetkovo právne vyrovnanie nehnuteľností (MPVN) - Dane</t>
  </si>
  <si>
    <t>MPVN - ostatné služby</t>
  </si>
  <si>
    <t>MPVN - Nákup pozemkov pod poľné hnojisko</t>
  </si>
  <si>
    <t>MPVN - Nákup pozemkov MK, VP ul. Lesná, ul. Tajovského</t>
  </si>
  <si>
    <t>MPVNí geodetické práce a ostatné služby</t>
  </si>
  <si>
    <t>Chránená dielňa</t>
  </si>
  <si>
    <t>Rekonštrukcia lávky cez rieku Nitru</t>
  </si>
  <si>
    <t>Rekonštrukcia ul. Kukučínova</t>
  </si>
  <si>
    <t>Podpora kultúry celomestského charakteru - mzdy, odvody</t>
  </si>
  <si>
    <t>Dom kultúry - energie</t>
  </si>
  <si>
    <t xml:space="preserve">Dom kultúry - vybavenie </t>
  </si>
  <si>
    <t>Dom kultúry - ozvučenie</t>
  </si>
  <si>
    <t>10.1.</t>
  </si>
  <si>
    <t>Kultúrne podujatia</t>
  </si>
  <si>
    <t>Klub dôchodcov - energie</t>
  </si>
  <si>
    <t>Ohňostroj</t>
  </si>
  <si>
    <t>Dom kultúry - údržba</t>
  </si>
  <si>
    <t>Aktivačné práce</t>
  </si>
  <si>
    <t>11.4.</t>
  </si>
  <si>
    <t>Energie verejného osvetelenia</t>
  </si>
  <si>
    <t>Údržba verejného osvetlenia</t>
  </si>
  <si>
    <t>Verejné osvetlenie - vianoce a špeciálne služby</t>
  </si>
  <si>
    <t>Spoločný obecný úrad</t>
  </si>
  <si>
    <t>Splácanie úrokov a istiny - úver a úrok z úveru v Dexii č. 1</t>
  </si>
  <si>
    <t>Splácanie úrokov a istiny - úver a úrok z úveru v Dexii č. 2</t>
  </si>
  <si>
    <t>Splácanie úrokov a istiny - úver a úrok z úveru v Dexii za námestie</t>
  </si>
  <si>
    <t>Splácanie úrokov a istiny - úver a úrok z úveru vo VÚB</t>
  </si>
  <si>
    <t>Manipulačné poplatky - všeobecné služby</t>
  </si>
  <si>
    <t>MsÚ nemocenské dávky</t>
  </si>
  <si>
    <t>Rozpočet po zmenách</t>
  </si>
  <si>
    <t>Schválený rozpočet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</si>
  <si>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</si>
  <si>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</si>
  <si>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</si>
  <si>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</si>
  <si>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</si>
  <si>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</si>
  <si>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</si>
  <si>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</si>
  <si>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</si>
  <si>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</si>
  <si>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</si>
  <si>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</si>
  <si>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Čerpanie v mesiaci</t>
  </si>
  <si>
    <t>Nárastom</t>
  </si>
  <si>
    <t>Úroky z prekleňovacieho úveru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</si>
</sst>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 ;[Red]\-#,##0\ "/>
    <numFmt numFmtId="166" formatCode="#,##0.00_ ;[Red]\-#,##0.00\ "/>
  </numFmts>
  <fonts count="7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</xf>
    <xf numFmtId="4" fontId="2" fillId="2" borderId="17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4" fontId="0" fillId="2" borderId="10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vertical="center"/>
    </xf>
    <xf numFmtId="4" fontId="0" fillId="2" borderId="26" xfId="0" applyNumberFormat="1" applyFill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4" fontId="0" fillId="0" borderId="14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4" fontId="0" fillId="0" borderId="29" xfId="0" applyNumberFormat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vertical="center"/>
    </xf>
    <xf numFmtId="4" fontId="0" fillId="2" borderId="7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right" vertical="center"/>
    </xf>
    <xf numFmtId="49" fontId="0" fillId="0" borderId="27" xfId="0" applyNumberFormat="1" applyBorder="1" applyAlignment="1" applyProtection="1">
      <alignment horizontal="right" vertical="center"/>
    </xf>
    <xf numFmtId="49" fontId="0" fillId="0" borderId="25" xfId="0" applyNumberFormat="1" applyBorder="1" applyAlignment="1" applyProtection="1">
      <alignment horizontal="right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</xf>
    <xf numFmtId="4" fontId="0" fillId="2" borderId="33" xfId="0" applyNumberFormat="1" applyFill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4" fontId="0" fillId="2" borderId="13" xfId="0" applyNumberFormat="1" applyFill="1" applyBorder="1" applyAlignment="1" applyProtection="1">
      <alignment vertical="center"/>
      <protection locked="0"/>
    </xf>
    <xf numFmtId="4" fontId="0" fillId="2" borderId="33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right" vertical="center"/>
    </xf>
    <xf numFmtId="49" fontId="0" fillId="0" borderId="12" xfId="0" applyNumberFormat="1" applyBorder="1" applyAlignment="1" applyProtection="1">
      <alignment horizontal="right" vertical="center"/>
    </xf>
    <xf numFmtId="4" fontId="0" fillId="3" borderId="6" xfId="0" applyNumberFormat="1" applyFill="1" applyBorder="1" applyAlignment="1" applyProtection="1">
      <alignment vertical="center"/>
    </xf>
    <xf numFmtId="4" fontId="0" fillId="0" borderId="36" xfId="0" applyNumberFormat="1" applyBorder="1" applyAlignment="1" applyProtection="1">
      <alignment vertical="center"/>
    </xf>
    <xf numFmtId="4" fontId="0" fillId="2" borderId="37" xfId="0" applyNumberFormat="1" applyFill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4" fontId="0" fillId="2" borderId="39" xfId="0" applyNumberFormat="1" applyFill="1" applyBorder="1" applyAlignment="1" applyProtection="1">
      <alignment vertical="center"/>
    </xf>
    <xf numFmtId="4" fontId="0" fillId="0" borderId="39" xfId="0" applyNumberForma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/>
    <xf numFmtId="165" fontId="0" fillId="0" borderId="0" xfId="0" applyNumberFormat="1" applyBorder="1" applyAlignment="1" applyProtection="1">
      <alignment horizontal="right" vertical="center" indent="2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 indent="2"/>
    </xf>
    <xf numFmtId="0" fontId="0" fillId="0" borderId="0" xfId="0" applyAlignment="1">
      <alignment horizontal="right" indent="2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horizontal="right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40" xfId="0" applyNumberForma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wrapText="1"/>
    </xf>
    <xf numFmtId="0" fontId="0" fillId="0" borderId="17" xfId="0" applyFill="1" applyBorder="1"/>
    <xf numFmtId="166" fontId="0" fillId="0" borderId="6" xfId="0" applyNumberFormat="1" applyBorder="1" applyAlignment="1" applyProtection="1">
      <alignment horizontal="center" vertical="center"/>
    </xf>
    <xf numFmtId="165" fontId="0" fillId="0" borderId="39" xfId="0" applyNumberFormat="1" applyBorder="1" applyAlignment="1" applyProtection="1">
      <alignment horizontal="right" vertical="center" indent="2"/>
    </xf>
    <xf numFmtId="165" fontId="0" fillId="0" borderId="7" xfId="0" applyNumberFormat="1" applyBorder="1" applyAlignment="1" applyProtection="1">
      <alignment horizontal="right" vertical="center" indent="2"/>
    </xf>
    <xf numFmtId="166" fontId="0" fillId="0" borderId="13" xfId="0" applyNumberFormat="1" applyBorder="1" applyAlignment="1" applyProtection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</xf>
    <xf numFmtId="165" fontId="0" fillId="0" borderId="48" xfId="0" applyNumberFormat="1" applyBorder="1" applyAlignment="1" applyProtection="1">
      <alignment horizontal="right" vertical="center" indent="2"/>
    </xf>
    <xf numFmtId="165" fontId="0" fillId="0" borderId="38" xfId="0" applyNumberFormat="1" applyBorder="1" applyAlignment="1" applyProtection="1">
      <alignment horizontal="right" vertical="center" indent="2"/>
    </xf>
    <xf numFmtId="166" fontId="0" fillId="0" borderId="40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165" fontId="0" fillId="0" borderId="12" xfId="0" applyNumberFormat="1" applyBorder="1" applyAlignment="1" applyProtection="1">
      <alignment horizontal="right" vertical="center" indent="2"/>
    </xf>
    <xf numFmtId="166" fontId="0" fillId="0" borderId="33" xfId="0" applyNumberFormat="1" applyBorder="1" applyAlignment="1">
      <alignment horizontal="center" vertical="center"/>
    </xf>
    <xf numFmtId="165" fontId="0" fillId="0" borderId="37" xfId="0" applyNumberFormat="1" applyBorder="1" applyAlignment="1" applyProtection="1">
      <alignment horizontal="right" vertical="center" indent="2"/>
    </xf>
    <xf numFmtId="166" fontId="0" fillId="0" borderId="33" xfId="0" applyNumberForma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right" vertical="center" indent="2"/>
    </xf>
    <xf numFmtId="166" fontId="0" fillId="0" borderId="34" xfId="0" applyNumberFormat="1" applyBorder="1" applyAlignment="1" applyProtection="1">
      <alignment horizontal="center" vertical="center"/>
    </xf>
    <xf numFmtId="166" fontId="0" fillId="0" borderId="3" xfId="0" applyNumberFormat="1" applyBorder="1" applyAlignment="1" applyProtection="1">
      <alignment horizontal="center" vertical="center"/>
    </xf>
    <xf numFmtId="165" fontId="2" fillId="0" borderId="36" xfId="0" applyNumberFormat="1" applyFont="1" applyBorder="1" applyAlignment="1" applyProtection="1">
      <alignment horizontal="right" vertical="center" indent="2"/>
    </xf>
    <xf numFmtId="165" fontId="2" fillId="0" borderId="37" xfId="0" applyNumberFormat="1" applyFont="1" applyBorder="1" applyAlignment="1" applyProtection="1">
      <alignment horizontal="right" vertical="center" indent="2"/>
    </xf>
    <xf numFmtId="165" fontId="2" fillId="0" borderId="4" xfId="0" applyNumberFormat="1" applyFont="1" applyBorder="1" applyAlignment="1" applyProtection="1">
      <alignment horizontal="right" vertical="center" indent="2"/>
    </xf>
    <xf numFmtId="165" fontId="2" fillId="0" borderId="12" xfId="0" applyNumberFormat="1" applyFont="1" applyBorder="1" applyAlignment="1" applyProtection="1">
      <alignment horizontal="right" vertical="center" indent="2"/>
    </xf>
    <xf numFmtId="166" fontId="2" fillId="0" borderId="32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165" fontId="0" fillId="0" borderId="46" xfId="0" applyNumberFormat="1" applyBorder="1" applyAlignment="1" applyProtection="1">
      <alignment horizontal="right" vertical="center" indent="2"/>
    </xf>
    <xf numFmtId="165" fontId="0" fillId="0" borderId="44" xfId="0" applyNumberFormat="1" applyBorder="1" applyAlignment="1" applyProtection="1">
      <alignment horizontal="right" vertical="center" indent="2"/>
    </xf>
    <xf numFmtId="166" fontId="0" fillId="0" borderId="6" xfId="0" applyNumberFormat="1" applyFill="1" applyBorder="1" applyAlignment="1" applyProtection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right" vertical="center" indent="2"/>
    </xf>
    <xf numFmtId="165" fontId="0" fillId="0" borderId="51" xfId="0" applyNumberFormat="1" applyBorder="1" applyAlignment="1" applyProtection="1">
      <alignment horizontal="right" vertical="center" indent="2"/>
    </xf>
    <xf numFmtId="166" fontId="2" fillId="0" borderId="50" xfId="0" applyNumberFormat="1" applyFont="1" applyBorder="1" applyAlignment="1" applyProtection="1">
      <alignment horizontal="center" vertical="center"/>
    </xf>
    <xf numFmtId="166" fontId="2" fillId="0" borderId="41" xfId="0" applyNumberFormat="1" applyFont="1" applyBorder="1" applyAlignment="1" applyProtection="1">
      <alignment horizontal="center" vertical="center"/>
    </xf>
    <xf numFmtId="165" fontId="2" fillId="0" borderId="44" xfId="0" applyNumberFormat="1" applyFont="1" applyBorder="1" applyAlignment="1" applyProtection="1">
      <alignment horizontal="right" vertical="center" indent="2"/>
    </xf>
    <xf numFmtId="165" fontId="2" fillId="0" borderId="46" xfId="0" applyNumberFormat="1" applyFont="1" applyBorder="1" applyAlignment="1" applyProtection="1">
      <alignment horizontal="right" vertical="center" indent="2"/>
    </xf>
    <xf numFmtId="166" fontId="2" fillId="0" borderId="49" xfId="0" applyNumberFormat="1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166" fontId="0" fillId="0" borderId="5" xfId="0" applyNumberFormat="1" applyBorder="1" applyAlignment="1" applyProtection="1">
      <alignment horizontal="center" vertical="center"/>
    </xf>
    <xf numFmtId="166" fontId="0" fillId="0" borderId="10" xfId="0" applyNumberFormat="1" applyBorder="1" applyAlignment="1" applyProtection="1">
      <alignment horizontal="center" vertical="center"/>
    </xf>
    <xf numFmtId="166" fontId="0" fillId="0" borderId="28" xfId="0" applyNumberForma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49" fontId="4" fillId="0" borderId="40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7" xfId="0" applyFont="1" applyBorder="1" applyAlignment="1" applyProtection="1">
      <alignment horizontal="left" vertical="center" wrapText="1"/>
    </xf>
    <xf numFmtId="165" fontId="2" fillId="0" borderId="44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0"/>
  <sheetViews>
    <sheetView topLeftCell="A184" workbookViewId="0">
      <selection activeCell="I199" sqref="I199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5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E6+E39+E58+E85+E96+E109+E116+E133+E146+E157+E180+E217+E240+E261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K6+K39+K58+K85+K96+K109+K116+K133+K146+K157+K180+K217+K240+K261</f>
        <v>805397</v>
      </c>
      <c r="L4" s="5">
        <f>L6+L39+L58+L85+L96+L109+L116+L133+L146+L157+L180+L217+L240+L261</f>
        <v>0</v>
      </c>
      <c r="M4" s="5">
        <f>SUM(K4:L4)</f>
        <v>805397</v>
      </c>
      <c r="N4" s="5">
        <f>N6+N39+N58+N85+N96+N109+N116+N133+N146+N157+N180+N217+N240+N261</f>
        <v>0</v>
      </c>
      <c r="O4" s="7">
        <f>O6+O39+O58+O85+O96+O109+O116+O133+O146+O157+O180+O217+O240+O261</f>
        <v>183976</v>
      </c>
      <c r="P4" s="7">
        <f>SUM(N4:O4)</f>
        <v>183976</v>
      </c>
      <c r="Q4" s="8">
        <f>P4+M4+J4</f>
        <v>3505670</v>
      </c>
      <c r="S4" s="10"/>
    </row>
    <row r="5" spans="1:19" ht="15.75" thickBot="1" x14ac:dyDescent="0.25">
      <c r="A5" s="123"/>
      <c r="B5" s="124"/>
      <c r="C5" s="109"/>
      <c r="D5" s="11" t="s">
        <v>5</v>
      </c>
      <c r="E5" s="12">
        <f t="shared" si="0"/>
        <v>63579.07</v>
      </c>
      <c r="F5" s="13">
        <f t="shared" si="0"/>
        <v>22874.5</v>
      </c>
      <c r="G5" s="13">
        <f t="shared" si="0"/>
        <v>80019</v>
      </c>
      <c r="H5" s="13">
        <f t="shared" si="0"/>
        <v>1643.96</v>
      </c>
      <c r="I5" s="13">
        <f t="shared" si="0"/>
        <v>1549.46</v>
      </c>
      <c r="J5" s="13">
        <f t="shared" si="1"/>
        <v>169665.99</v>
      </c>
      <c r="K5" s="13">
        <f>K7+K40+K59+K86+K97+K110+K117+K134+K147+K158+K181+K218+K241+K262</f>
        <v>0</v>
      </c>
      <c r="L5" s="13">
        <f>L7+L40+L59+L86+L97+L110+L117+L134+L147+L158+L181+L218+L241+L262</f>
        <v>0</v>
      </c>
      <c r="M5" s="13">
        <f>SUM(K5:L5)</f>
        <v>0</v>
      </c>
      <c r="N5" s="13">
        <f>N7+N40+N59+N86+N97+N110+N117+N134+N147+N158+N181+N218+N241+N262</f>
        <v>0</v>
      </c>
      <c r="O5" s="13">
        <f>O7+O40+O59+O86+O97+O110+O117+O134+O147+O158+O181+O218+O241+O262</f>
        <v>13506.579999999998</v>
      </c>
      <c r="P5" s="14">
        <f>SUM(N5:O5)</f>
        <v>13506.579999999998</v>
      </c>
      <c r="Q5" s="15">
        <f>P5+M5+J5</f>
        <v>183172.56999999998</v>
      </c>
    </row>
    <row r="6" spans="1:19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3.5" thickBot="1" x14ac:dyDescent="0.25">
      <c r="A7" s="106"/>
      <c r="B7" s="107"/>
      <c r="C7" s="109"/>
      <c r="D7" s="102"/>
      <c r="E7" s="21">
        <f t="shared" si="2"/>
        <v>2246.16</v>
      </c>
      <c r="F7" s="22">
        <f t="shared" si="2"/>
        <v>1450.47</v>
      </c>
      <c r="G7" s="22">
        <f t="shared" si="2"/>
        <v>2184.9500000000003</v>
      </c>
      <c r="H7" s="22">
        <f t="shared" si="2"/>
        <v>904.55</v>
      </c>
      <c r="I7" s="22">
        <f t="shared" si="2"/>
        <v>0</v>
      </c>
      <c r="J7" s="23">
        <f t="shared" si="1"/>
        <v>6786.13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6786.13</v>
      </c>
    </row>
    <row r="8" spans="1:19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x14ac:dyDescent="0.2">
      <c r="A9" s="93"/>
      <c r="B9" s="93"/>
      <c r="C9" s="95"/>
      <c r="D9" s="111"/>
      <c r="E9" s="31">
        <f>E11+E13</f>
        <v>2246.16</v>
      </c>
      <c r="F9" s="32">
        <f>F11+F13</f>
        <v>1450.47</v>
      </c>
      <c r="G9" s="32">
        <f t="shared" si="4"/>
        <v>2184.9500000000003</v>
      </c>
      <c r="H9" s="32">
        <f t="shared" si="4"/>
        <v>0</v>
      </c>
      <c r="I9" s="32">
        <f t="shared" si="4"/>
        <v>0</v>
      </c>
      <c r="J9" s="33">
        <f t="shared" si="1"/>
        <v>5881.58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5881.58</v>
      </c>
    </row>
    <row r="10" spans="1:19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x14ac:dyDescent="0.2">
      <c r="A11" s="93"/>
      <c r="B11" s="93"/>
      <c r="C11" s="95"/>
      <c r="D11" s="36"/>
      <c r="E11" s="42">
        <v>2246.16</v>
      </c>
      <c r="F11" s="43">
        <v>790.5</v>
      </c>
      <c r="G11" s="43">
        <v>141.82</v>
      </c>
      <c r="H11" s="43">
        <v>0</v>
      </c>
      <c r="I11" s="43"/>
      <c r="J11" s="33">
        <f t="shared" si="7"/>
        <v>3178.48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3178.48</v>
      </c>
    </row>
    <row r="12" spans="1:19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x14ac:dyDescent="0.2">
      <c r="A13" s="93"/>
      <c r="B13" s="93"/>
      <c r="C13" s="95"/>
      <c r="D13" s="36"/>
      <c r="E13" s="42"/>
      <c r="F13" s="43">
        <v>659.97</v>
      </c>
      <c r="G13" s="43">
        <v>2043.13</v>
      </c>
      <c r="H13" s="43"/>
      <c r="I13" s="43"/>
      <c r="J13" s="33">
        <f t="shared" si="7"/>
        <v>2703.1000000000004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2703.1000000000004</v>
      </c>
    </row>
    <row r="14" spans="1:19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93"/>
      <c r="B15" s="93"/>
      <c r="C15" s="95"/>
      <c r="D15" s="36"/>
      <c r="E15" s="42"/>
      <c r="F15" s="43"/>
      <c r="G15" s="43"/>
      <c r="H15" s="43">
        <v>904.55</v>
      </c>
      <c r="I15" s="43"/>
      <c r="J15" s="33">
        <f t="shared" si="7"/>
        <v>904.55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904.55</v>
      </c>
    </row>
    <row r="16" spans="1:19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>
        <v>0</v>
      </c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>
        <v>0</v>
      </c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0</v>
      </c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19.55</v>
      </c>
      <c r="G40" s="22">
        <f t="shared" si="10"/>
        <v>323.52</v>
      </c>
      <c r="H40" s="22">
        <f t="shared" si="10"/>
        <v>0</v>
      </c>
      <c r="I40" s="22">
        <f t="shared" si="10"/>
        <v>0</v>
      </c>
      <c r="J40" s="24">
        <f t="shared" si="11"/>
        <v>343.07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343.07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>
        <v>0</v>
      </c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19.55</v>
      </c>
      <c r="G44" s="32">
        <f t="shared" si="15"/>
        <v>100</v>
      </c>
      <c r="H44" s="32">
        <f t="shared" si="15"/>
        <v>0</v>
      </c>
      <c r="I44" s="32">
        <f t="shared" si="15"/>
        <v>0</v>
      </c>
      <c r="J44" s="34">
        <f t="shared" si="15"/>
        <v>119.55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119.55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>
        <v>19.55</v>
      </c>
      <c r="G46" s="43">
        <v>100</v>
      </c>
      <c r="H46" s="43"/>
      <c r="I46" s="43"/>
      <c r="J46" s="34">
        <f t="shared" si="11"/>
        <v>119.55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119.55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>
        <v>27.19</v>
      </c>
      <c r="H52" s="43"/>
      <c r="I52" s="43"/>
      <c r="J52" s="34">
        <f t="shared" si="11"/>
        <v>27.19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27.19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>
        <v>196.33</v>
      </c>
      <c r="H54" s="43"/>
      <c r="I54" s="43"/>
      <c r="J54" s="34">
        <f t="shared" si="11"/>
        <v>196.33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196.33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3471.09</v>
      </c>
      <c r="H59" s="22">
        <f t="shared" si="22"/>
        <v>0</v>
      </c>
      <c r="I59" s="22">
        <f t="shared" si="22"/>
        <v>0</v>
      </c>
      <c r="J59" s="24">
        <f t="shared" si="17"/>
        <v>3471.09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3471.09</v>
      </c>
    </row>
    <row r="60" spans="1:17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>
        <v>1096.72</v>
      </c>
      <c r="H61" s="43"/>
      <c r="I61" s="43"/>
      <c r="J61" s="34">
        <f t="shared" si="17"/>
        <v>1096.72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1096.72</v>
      </c>
    </row>
    <row r="62" spans="1:17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>
        <v>1890.63</v>
      </c>
      <c r="H63" s="43"/>
      <c r="I63" s="43"/>
      <c r="J63" s="34">
        <f t="shared" si="17"/>
        <v>1890.63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1890.63</v>
      </c>
    </row>
    <row r="64" spans="1:17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>
        <v>39.5</v>
      </c>
      <c r="H69" s="43"/>
      <c r="I69" s="43"/>
      <c r="J69" s="34">
        <f t="shared" si="17"/>
        <v>39.5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39.5</v>
      </c>
    </row>
    <row r="70" spans="1:17" hidden="1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/>
      <c r="G75" s="43">
        <v>5.79</v>
      </c>
      <c r="H75" s="43"/>
      <c r="I75" s="43"/>
      <c r="J75" s="34">
        <f t="shared" si="17"/>
        <v>5.79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5.79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>
        <v>309.99</v>
      </c>
      <c r="H79" s="43"/>
      <c r="I79" s="43"/>
      <c r="J79" s="34">
        <f t="shared" si="17"/>
        <v>309.99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309.99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93"/>
      <c r="B81" s="93"/>
      <c r="C81" s="95" t="s">
        <v>78</v>
      </c>
      <c r="D81" s="36"/>
      <c r="E81" s="42"/>
      <c r="F81" s="43"/>
      <c r="G81" s="43">
        <v>128.46</v>
      </c>
      <c r="H81" s="43"/>
      <c r="I81" s="43"/>
      <c r="J81" s="34">
        <f t="shared" si="17"/>
        <v>128.46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128.46</v>
      </c>
    </row>
    <row r="82" spans="1:17" hidden="1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04" t="s">
        <v>79</v>
      </c>
      <c r="B85" s="105"/>
      <c r="C85" s="108" t="s">
        <v>80</v>
      </c>
      <c r="D85" s="101"/>
      <c r="E85" s="16">
        <f t="shared" ref="E85:I86" si="26">E87+D89+E91+E93</f>
        <v>4208</v>
      </c>
      <c r="F85" s="17">
        <f t="shared" si="26"/>
        <v>1312</v>
      </c>
      <c r="G85" s="17">
        <f t="shared" si="26"/>
        <v>13009</v>
      </c>
      <c r="H85" s="17">
        <f t="shared" si="26"/>
        <v>198</v>
      </c>
      <c r="I85" s="17">
        <f t="shared" si="26"/>
        <v>0</v>
      </c>
      <c r="J85" s="19">
        <f t="shared" ref="J85:J94" si="27">SUM(E85:I85)</f>
        <v>18727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18727</v>
      </c>
    </row>
    <row r="86" spans="1:17" ht="13.5" thickBot="1" x14ac:dyDescent="0.25">
      <c r="A86" s="106"/>
      <c r="B86" s="107"/>
      <c r="C86" s="109"/>
      <c r="D86" s="102"/>
      <c r="E86" s="21">
        <f t="shared" si="26"/>
        <v>0</v>
      </c>
      <c r="F86" s="22">
        <f t="shared" si="26"/>
        <v>0</v>
      </c>
      <c r="G86" s="22">
        <f t="shared" si="26"/>
        <v>295.94</v>
      </c>
      <c r="H86" s="22">
        <f t="shared" si="26"/>
        <v>0</v>
      </c>
      <c r="I86" s="22">
        <f t="shared" si="26"/>
        <v>0</v>
      </c>
      <c r="J86" s="24">
        <f t="shared" si="27"/>
        <v>295.94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295.94</v>
      </c>
    </row>
    <row r="87" spans="1:17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7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5070</v>
      </c>
    </row>
    <row r="88" spans="1:17" x14ac:dyDescent="0.2">
      <c r="A88" s="93"/>
      <c r="B88" s="93"/>
      <c r="C88" s="95"/>
      <c r="D88" s="36"/>
      <c r="E88" s="42">
        <v>0</v>
      </c>
      <c r="F88" s="43">
        <v>0</v>
      </c>
      <c r="G88" s="43">
        <v>0</v>
      </c>
      <c r="H88" s="43">
        <v>0</v>
      </c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97" t="s">
        <v>81</v>
      </c>
      <c r="B89" s="97"/>
      <c r="C89" s="99" t="s">
        <v>84</v>
      </c>
      <c r="D89" s="6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98"/>
      <c r="B90" s="98"/>
      <c r="C90" s="100"/>
      <c r="D90" s="6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1897</v>
      </c>
    </row>
    <row r="92" spans="1:17" x14ac:dyDescent="0.2">
      <c r="A92" s="93"/>
      <c r="B92" s="93"/>
      <c r="C92" s="95"/>
      <c r="D92" s="11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7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11760</v>
      </c>
    </row>
    <row r="94" spans="1:17" ht="13.5" thickBot="1" x14ac:dyDescent="0.25">
      <c r="A94" s="94"/>
      <c r="B94" s="94"/>
      <c r="C94" s="96"/>
      <c r="D94" s="50"/>
      <c r="E94" s="51"/>
      <c r="F94" s="45"/>
      <c r="G94" s="45">
        <v>295.94</v>
      </c>
      <c r="H94" s="45"/>
      <c r="I94" s="45"/>
      <c r="J94" s="24">
        <f t="shared" si="27"/>
        <v>295.94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295.94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04" t="s">
        <v>89</v>
      </c>
      <c r="B96" s="105"/>
      <c r="C96" s="108" t="s">
        <v>90</v>
      </c>
      <c r="D96" s="101"/>
      <c r="E96" s="16">
        <f t="shared" ref="E96:I97" si="31">E98+E100+E102+E104+E106</f>
        <v>89621</v>
      </c>
      <c r="F96" s="17">
        <f t="shared" si="31"/>
        <v>30863</v>
      </c>
      <c r="G96" s="17">
        <f t="shared" si="31"/>
        <v>36709</v>
      </c>
      <c r="H96" s="17">
        <f t="shared" si="31"/>
        <v>416</v>
      </c>
      <c r="I96" s="17">
        <f t="shared" si="31"/>
        <v>0</v>
      </c>
      <c r="J96" s="19">
        <f t="shared" ref="J96:J107" si="32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157609</v>
      </c>
    </row>
    <row r="97" spans="1:17" ht="13.5" thickBot="1" x14ac:dyDescent="0.25">
      <c r="A97" s="106"/>
      <c r="B97" s="107"/>
      <c r="C97" s="109"/>
      <c r="D97" s="102"/>
      <c r="E97" s="21">
        <f t="shared" si="31"/>
        <v>6644.8799999999992</v>
      </c>
      <c r="F97" s="22">
        <f t="shared" si="31"/>
        <v>2236.04</v>
      </c>
      <c r="G97" s="22">
        <f t="shared" si="31"/>
        <v>1316.09</v>
      </c>
      <c r="H97" s="22">
        <f t="shared" si="31"/>
        <v>0</v>
      </c>
      <c r="I97" s="22">
        <f t="shared" si="31"/>
        <v>0</v>
      </c>
      <c r="J97" s="24">
        <f t="shared" si="32"/>
        <v>10197.009999999998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10197.009999999998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2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98950</v>
      </c>
    </row>
    <row r="99" spans="1:17" x14ac:dyDescent="0.2">
      <c r="A99" s="93"/>
      <c r="B99" s="93"/>
      <c r="C99" s="95"/>
      <c r="D99" s="36"/>
      <c r="E99" s="42">
        <v>4313.45</v>
      </c>
      <c r="F99" s="43">
        <v>1526.27</v>
      </c>
      <c r="G99" s="43">
        <v>674.53</v>
      </c>
      <c r="H99" s="43">
        <v>0</v>
      </c>
      <c r="I99" s="43"/>
      <c r="J99" s="34">
        <f t="shared" si="32"/>
        <v>6514.2499999999991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6514.2499999999991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2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43723</v>
      </c>
    </row>
    <row r="103" spans="1:17" x14ac:dyDescent="0.2">
      <c r="A103" s="93"/>
      <c r="B103" s="93"/>
      <c r="C103" s="95"/>
      <c r="D103" s="36"/>
      <c r="E103" s="42">
        <v>2331.4299999999998</v>
      </c>
      <c r="F103" s="43">
        <v>700.35</v>
      </c>
      <c r="G103" s="43">
        <v>267.79000000000002</v>
      </c>
      <c r="H103" s="43">
        <v>0</v>
      </c>
      <c r="I103" s="43"/>
      <c r="J103" s="34">
        <f t="shared" si="32"/>
        <v>3299.5699999999997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3299.5699999999997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2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516</v>
      </c>
    </row>
    <row r="105" spans="1:17" x14ac:dyDescent="0.2">
      <c r="A105" s="93"/>
      <c r="B105" s="93"/>
      <c r="C105" s="95"/>
      <c r="D105" s="36"/>
      <c r="E105" s="42"/>
      <c r="F105" s="43">
        <v>9.42</v>
      </c>
      <c r="G105" s="43">
        <v>27</v>
      </c>
      <c r="H105" s="43">
        <v>0</v>
      </c>
      <c r="I105" s="43"/>
      <c r="J105" s="34">
        <f t="shared" si="32"/>
        <v>36.42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36.42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2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>
        <v>0</v>
      </c>
      <c r="G107" s="45">
        <v>346.77</v>
      </c>
      <c r="H107" s="45"/>
      <c r="I107" s="45"/>
      <c r="J107" s="24">
        <f t="shared" si="32"/>
        <v>346.77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346.77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6">F111+F113</f>
        <v>0</v>
      </c>
      <c r="G109" s="17">
        <f t="shared" si="36"/>
        <v>187500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8">SUM(K109:L109)</f>
        <v>0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187500</v>
      </c>
    </row>
    <row r="110" spans="1:17" ht="13.5" thickBot="1" x14ac:dyDescent="0.25">
      <c r="A110" s="106"/>
      <c r="B110" s="107"/>
      <c r="C110" s="109"/>
      <c r="D110" s="102"/>
      <c r="E110" s="21">
        <f t="shared" si="36"/>
        <v>0</v>
      </c>
      <c r="F110" s="22">
        <f t="shared" si="36"/>
        <v>0</v>
      </c>
      <c r="G110" s="22">
        <f t="shared" si="36"/>
        <v>14698.34</v>
      </c>
      <c r="H110" s="22">
        <f t="shared" si="36"/>
        <v>0</v>
      </c>
      <c r="I110" s="22">
        <f t="shared" si="36"/>
        <v>0</v>
      </c>
      <c r="J110" s="24">
        <f t="shared" si="37"/>
        <v>14698.34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14698.34</v>
      </c>
    </row>
    <row r="111" spans="1:17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39"/>
        <v>0</v>
      </c>
      <c r="Q111" s="30">
        <f t="shared" si="40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>
        <v>14666.55</v>
      </c>
      <c r="H112" s="43"/>
      <c r="I112" s="43"/>
      <c r="J112" s="34">
        <f t="shared" si="37"/>
        <v>14666.55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14666.55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>
        <v>31.79</v>
      </c>
      <c r="H114" s="45"/>
      <c r="I114" s="45"/>
      <c r="J114" s="24">
        <f t="shared" si="37"/>
        <v>31.79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31.79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7" si="41">F118+F120+F122+F124+F126+F128+F130</f>
        <v>0</v>
      </c>
      <c r="G116" s="17">
        <f t="shared" si="41"/>
        <v>55200</v>
      </c>
      <c r="H116" s="17">
        <f t="shared" si="41"/>
        <v>0</v>
      </c>
      <c r="I116" s="17">
        <f t="shared" si="41"/>
        <v>3200</v>
      </c>
      <c r="J116" s="19">
        <f t="shared" ref="J116:J131" si="42">SUM(E116:I116)</f>
        <v>58400</v>
      </c>
      <c r="K116" s="16">
        <f t="shared" ref="K116:L117" si="43">K118+K120+K122+K124+K126+K128+K130</f>
        <v>160000</v>
      </c>
      <c r="L116" s="17">
        <f t="shared" si="43"/>
        <v>0</v>
      </c>
      <c r="M116" s="19">
        <f t="shared" ref="M116:M129" si="44">SUM(K116:L116)</f>
        <v>160000</v>
      </c>
      <c r="N116" s="52">
        <f t="shared" ref="N116:O117" si="45">N118+N120+N122+N124+N126+N128+N130</f>
        <v>0</v>
      </c>
      <c r="O116" s="17">
        <f t="shared" si="45"/>
        <v>17160</v>
      </c>
      <c r="P116" s="19">
        <f t="shared" ref="P116:P131" si="46">SUM(N116:O116)</f>
        <v>17160</v>
      </c>
      <c r="Q116" s="20">
        <f t="shared" ref="Q116:Q131" si="47">P116+M116+J116</f>
        <v>235560</v>
      </c>
    </row>
    <row r="117" spans="1:17" ht="13.5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si="41"/>
        <v>0</v>
      </c>
      <c r="G117" s="22">
        <f t="shared" si="41"/>
        <v>1501.1</v>
      </c>
      <c r="H117" s="22">
        <f t="shared" si="41"/>
        <v>0</v>
      </c>
      <c r="I117" s="22">
        <f t="shared" si="41"/>
        <v>254.79</v>
      </c>
      <c r="J117" s="24">
        <f t="shared" si="42"/>
        <v>1755.8899999999999</v>
      </c>
      <c r="K117" s="21">
        <f t="shared" si="43"/>
        <v>0</v>
      </c>
      <c r="L117" s="22">
        <f t="shared" si="43"/>
        <v>0</v>
      </c>
      <c r="M117" s="24">
        <f t="shared" si="44"/>
        <v>0</v>
      </c>
      <c r="N117" s="53">
        <f t="shared" si="45"/>
        <v>0</v>
      </c>
      <c r="O117" s="22">
        <f t="shared" si="45"/>
        <v>1430</v>
      </c>
      <c r="P117" s="24">
        <f t="shared" si="46"/>
        <v>1430</v>
      </c>
      <c r="Q117" s="25">
        <f t="shared" si="47"/>
        <v>3185.89</v>
      </c>
    </row>
    <row r="118" spans="1:17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2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6"/>
        <v>0</v>
      </c>
      <c r="Q118" s="30">
        <f t="shared" si="47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>
        <v>1501.1</v>
      </c>
      <c r="H119" s="43"/>
      <c r="I119" s="43"/>
      <c r="J119" s="34">
        <f t="shared" si="42"/>
        <v>1501.1</v>
      </c>
      <c r="K119" s="42"/>
      <c r="L119" s="43"/>
      <c r="M119" s="34">
        <f t="shared" si="44"/>
        <v>0</v>
      </c>
      <c r="N119" s="55"/>
      <c r="O119" s="43"/>
      <c r="P119" s="34">
        <f t="shared" si="46"/>
        <v>0</v>
      </c>
      <c r="Q119" s="35">
        <f t="shared" si="47"/>
        <v>1501.1</v>
      </c>
    </row>
    <row r="120" spans="1:17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2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6"/>
        <v>0</v>
      </c>
      <c r="Q120" s="41">
        <f t="shared" si="47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>
        <v>0</v>
      </c>
      <c r="H121" s="43"/>
      <c r="I121" s="43"/>
      <c r="J121" s="34">
        <f t="shared" si="42"/>
        <v>0</v>
      </c>
      <c r="K121" s="42"/>
      <c r="L121" s="43"/>
      <c r="M121" s="34">
        <f t="shared" si="44"/>
        <v>0</v>
      </c>
      <c r="N121" s="55"/>
      <c r="O121" s="43"/>
      <c r="P121" s="34">
        <f t="shared" si="46"/>
        <v>0</v>
      </c>
      <c r="Q121" s="35">
        <f t="shared" si="47"/>
        <v>0</v>
      </c>
    </row>
    <row r="122" spans="1:17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>
        <v>0</v>
      </c>
      <c r="H123" s="43"/>
      <c r="I123" s="43"/>
      <c r="J123" s="34">
        <f t="shared" si="42"/>
        <v>0</v>
      </c>
      <c r="K123" s="42"/>
      <c r="L123" s="43"/>
      <c r="M123" s="34">
        <f t="shared" si="44"/>
        <v>0</v>
      </c>
      <c r="N123" s="55"/>
      <c r="O123" s="43"/>
      <c r="P123" s="34">
        <f t="shared" si="46"/>
        <v>0</v>
      </c>
      <c r="Q123" s="35">
        <f t="shared" si="47"/>
        <v>0</v>
      </c>
    </row>
    <row r="124" spans="1:17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4"/>
        <v>0</v>
      </c>
      <c r="N125" s="55"/>
      <c r="O125" s="43"/>
      <c r="P125" s="34">
        <f t="shared" si="46"/>
        <v>0</v>
      </c>
      <c r="Q125" s="35">
        <f t="shared" si="47"/>
        <v>0</v>
      </c>
    </row>
    <row r="126" spans="1:17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2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6"/>
        <v>17160</v>
      </c>
      <c r="Q126" s="41">
        <f t="shared" si="47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>
        <v>254.79</v>
      </c>
      <c r="J127" s="34">
        <f t="shared" si="42"/>
        <v>254.79</v>
      </c>
      <c r="K127" s="42"/>
      <c r="L127" s="43"/>
      <c r="M127" s="34">
        <f t="shared" si="44"/>
        <v>0</v>
      </c>
      <c r="N127" s="55"/>
      <c r="O127" s="43">
        <v>1430</v>
      </c>
      <c r="P127" s="34">
        <f t="shared" si="46"/>
        <v>1430</v>
      </c>
      <c r="Q127" s="35">
        <f t="shared" si="47"/>
        <v>1684.79</v>
      </c>
    </row>
    <row r="128" spans="1:17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6"/>
        <v>0</v>
      </c>
      <c r="Q128" s="41">
        <f t="shared" si="47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4"/>
        <v>0</v>
      </c>
      <c r="N129" s="55"/>
      <c r="O129" s="43"/>
      <c r="P129" s="34">
        <f t="shared" si="46"/>
        <v>0</v>
      </c>
      <c r="Q129" s="35">
        <f t="shared" si="47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2"/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42"/>
        <v>0</v>
      </c>
      <c r="K131" s="51">
        <v>0</v>
      </c>
      <c r="L131" s="45"/>
      <c r="M131" s="24">
        <f t="shared" ref="M131" si="48">SUM(K131:L131)</f>
        <v>0</v>
      </c>
      <c r="N131" s="56"/>
      <c r="O131" s="45"/>
      <c r="P131" s="24">
        <f t="shared" si="46"/>
        <v>0</v>
      </c>
      <c r="Q131" s="25">
        <f t="shared" si="47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x14ac:dyDescent="0.2">
      <c r="A133" s="104" t="s">
        <v>121</v>
      </c>
      <c r="B133" s="105"/>
      <c r="C133" s="108" t="s">
        <v>122</v>
      </c>
      <c r="D133" s="101"/>
      <c r="E133" s="16">
        <f t="shared" ref="E133:I134" si="49">E135+E137+E139+E141+E143</f>
        <v>178589</v>
      </c>
      <c r="F133" s="17">
        <f t="shared" si="49"/>
        <v>60992</v>
      </c>
      <c r="G133" s="17">
        <f t="shared" si="49"/>
        <v>73722</v>
      </c>
      <c r="H133" s="17">
        <f t="shared" si="49"/>
        <v>900</v>
      </c>
      <c r="I133" s="17">
        <f t="shared" si="49"/>
        <v>0</v>
      </c>
      <c r="J133" s="18">
        <f t="shared" ref="J133:J144" si="50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1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2">SUM(N133:O133)</f>
        <v>0</v>
      </c>
      <c r="Q133" s="20">
        <f t="shared" ref="Q133:Q144" si="53">P133+M133+J133</f>
        <v>320203</v>
      </c>
    </row>
    <row r="134" spans="1:17" x14ac:dyDescent="0.2">
      <c r="A134" s="113"/>
      <c r="B134" s="114"/>
      <c r="C134" s="115"/>
      <c r="D134" s="111"/>
      <c r="E134" s="31">
        <f t="shared" si="49"/>
        <v>13103.17</v>
      </c>
      <c r="F134" s="32">
        <f t="shared" si="49"/>
        <v>4516.5800000000008</v>
      </c>
      <c r="G134" s="32">
        <f t="shared" si="49"/>
        <v>2796.26</v>
      </c>
      <c r="H134" s="32">
        <f t="shared" si="49"/>
        <v>0</v>
      </c>
      <c r="I134" s="32">
        <f t="shared" si="49"/>
        <v>0</v>
      </c>
      <c r="J134" s="33">
        <f t="shared" si="50"/>
        <v>20416.010000000002</v>
      </c>
      <c r="K134" s="31">
        <f>K136+K138+K140+K142+K144</f>
        <v>0</v>
      </c>
      <c r="L134" s="32">
        <f>L136+L138+L140+L142+L144</f>
        <v>0</v>
      </c>
      <c r="M134" s="34">
        <f t="shared" si="51"/>
        <v>0</v>
      </c>
      <c r="N134" s="57">
        <f>N136+N138+N140+N142+N144</f>
        <v>0</v>
      </c>
      <c r="O134" s="57">
        <f>O136+O138+O140+O142+O144</f>
        <v>0</v>
      </c>
      <c r="P134" s="34">
        <f t="shared" si="52"/>
        <v>0</v>
      </c>
      <c r="Q134" s="35">
        <f t="shared" si="53"/>
        <v>20416.010000000002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0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2"/>
        <v>0</v>
      </c>
      <c r="Q135" s="30">
        <f t="shared" si="53"/>
        <v>293935</v>
      </c>
    </row>
    <row r="136" spans="1:17" x14ac:dyDescent="0.2">
      <c r="A136" s="91"/>
      <c r="B136" s="93"/>
      <c r="C136" s="95"/>
      <c r="D136" s="36"/>
      <c r="E136" s="42">
        <v>12200.65</v>
      </c>
      <c r="F136" s="43">
        <v>4237.2700000000004</v>
      </c>
      <c r="G136" s="43">
        <v>2637.38</v>
      </c>
      <c r="H136" s="43">
        <v>0</v>
      </c>
      <c r="I136" s="43"/>
      <c r="J136" s="34">
        <f t="shared" si="50"/>
        <v>19075.3</v>
      </c>
      <c r="K136" s="42"/>
      <c r="L136" s="43"/>
      <c r="M136" s="34">
        <f t="shared" si="51"/>
        <v>0</v>
      </c>
      <c r="N136" s="55"/>
      <c r="O136" s="43"/>
      <c r="P136" s="34">
        <f t="shared" si="52"/>
        <v>0</v>
      </c>
      <c r="Q136" s="35">
        <f t="shared" si="53"/>
        <v>19075.3</v>
      </c>
    </row>
    <row r="137" spans="1:17" hidden="1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0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2"/>
        <v>0</v>
      </c>
      <c r="Q137" s="41">
        <f t="shared" si="53"/>
        <v>0</v>
      </c>
    </row>
    <row r="138" spans="1:17" hidden="1" x14ac:dyDescent="0.2">
      <c r="A138" s="91"/>
      <c r="B138" s="93"/>
      <c r="C138" s="95"/>
      <c r="D138" s="111"/>
      <c r="E138" s="42"/>
      <c r="F138" s="43"/>
      <c r="G138" s="43"/>
      <c r="H138" s="43"/>
      <c r="I138" s="43"/>
      <c r="J138" s="33">
        <f t="shared" si="50"/>
        <v>0</v>
      </c>
      <c r="K138" s="42"/>
      <c r="L138" s="43"/>
      <c r="M138" s="34">
        <f t="shared" si="51"/>
        <v>0</v>
      </c>
      <c r="N138" s="55"/>
      <c r="O138" s="55"/>
      <c r="P138" s="34">
        <f t="shared" si="52"/>
        <v>0</v>
      </c>
      <c r="Q138" s="35">
        <f t="shared" si="53"/>
        <v>0</v>
      </c>
    </row>
    <row r="139" spans="1:17" hidden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0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2"/>
        <v>0</v>
      </c>
      <c r="Q139" s="41">
        <f t="shared" si="53"/>
        <v>0</v>
      </c>
    </row>
    <row r="140" spans="1:17" hidden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0"/>
        <v>0</v>
      </c>
      <c r="K140" s="42"/>
      <c r="L140" s="43"/>
      <c r="M140" s="34">
        <f t="shared" si="51"/>
        <v>0</v>
      </c>
      <c r="N140" s="55"/>
      <c r="O140" s="55"/>
      <c r="P140" s="34">
        <f t="shared" si="52"/>
        <v>0</v>
      </c>
      <c r="Q140" s="35">
        <f t="shared" si="53"/>
        <v>0</v>
      </c>
    </row>
    <row r="141" spans="1:17" hidden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0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2"/>
        <v>0</v>
      </c>
      <c r="Q141" s="41">
        <f t="shared" si="53"/>
        <v>0</v>
      </c>
    </row>
    <row r="142" spans="1:17" hidden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0"/>
        <v>0</v>
      </c>
      <c r="K142" s="42"/>
      <c r="L142" s="43"/>
      <c r="M142" s="34">
        <f t="shared" si="51"/>
        <v>0</v>
      </c>
      <c r="N142" s="55"/>
      <c r="O142" s="55"/>
      <c r="P142" s="34">
        <f t="shared" si="52"/>
        <v>0</v>
      </c>
      <c r="Q142" s="35">
        <f t="shared" si="53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0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2"/>
        <v>0</v>
      </c>
      <c r="Q143" s="41">
        <f t="shared" si="53"/>
        <v>26268</v>
      </c>
    </row>
    <row r="144" spans="1:17" ht="13.5" thickBot="1" x14ac:dyDescent="0.25">
      <c r="A144" s="92"/>
      <c r="B144" s="94"/>
      <c r="C144" s="96"/>
      <c r="D144" s="50"/>
      <c r="E144" s="51">
        <v>902.52</v>
      </c>
      <c r="F144" s="45">
        <v>279.31</v>
      </c>
      <c r="G144" s="45">
        <v>158.88</v>
      </c>
      <c r="H144" s="45">
        <v>0</v>
      </c>
      <c r="I144" s="45"/>
      <c r="J144" s="23">
        <f t="shared" si="50"/>
        <v>1340.71</v>
      </c>
      <c r="K144" s="51"/>
      <c r="L144" s="45"/>
      <c r="M144" s="24">
        <f t="shared" si="51"/>
        <v>0</v>
      </c>
      <c r="N144" s="56"/>
      <c r="O144" s="56"/>
      <c r="P144" s="24">
        <f t="shared" si="52"/>
        <v>0</v>
      </c>
      <c r="Q144" s="25">
        <f t="shared" si="53"/>
        <v>1340.71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x14ac:dyDescent="0.2">
      <c r="A146" s="104" t="s">
        <v>135</v>
      </c>
      <c r="B146" s="105"/>
      <c r="C146" s="108" t="s">
        <v>136</v>
      </c>
      <c r="D146" s="116"/>
      <c r="E146" s="16">
        <f t="shared" ref="E146:H147" si="54">E148+E150+E152+E154</f>
        <v>0</v>
      </c>
      <c r="F146" s="17">
        <f t="shared" si="54"/>
        <v>0</v>
      </c>
      <c r="G146" s="17">
        <f t="shared" si="54"/>
        <v>32381</v>
      </c>
      <c r="H146" s="17">
        <f t="shared" si="54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5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6">SUM(N146:O146)</f>
        <v>0</v>
      </c>
      <c r="Q146" s="20">
        <f>P146+M146+J146</f>
        <v>327972</v>
      </c>
    </row>
    <row r="147" spans="1:17" ht="13.5" thickBot="1" x14ac:dyDescent="0.25">
      <c r="A147" s="106"/>
      <c r="B147" s="107"/>
      <c r="C147" s="109"/>
      <c r="D147" s="117"/>
      <c r="E147" s="21">
        <f t="shared" si="54"/>
        <v>0</v>
      </c>
      <c r="F147" s="22">
        <f t="shared" si="54"/>
        <v>0</v>
      </c>
      <c r="G147" s="22">
        <f t="shared" si="54"/>
        <v>1800.2</v>
      </c>
      <c r="H147" s="22">
        <f t="shared" si="54"/>
        <v>0</v>
      </c>
      <c r="I147" s="22">
        <f>I149+I151+I153+I155</f>
        <v>0</v>
      </c>
      <c r="J147" s="24">
        <f>SUM(E147:I147)</f>
        <v>1800.2</v>
      </c>
      <c r="K147" s="53">
        <f>K149+K151+K153+K155</f>
        <v>0</v>
      </c>
      <c r="L147" s="22">
        <f>L149+L151+L153+L155</f>
        <v>0</v>
      </c>
      <c r="M147" s="24">
        <f t="shared" si="55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1800.2</v>
      </c>
    </row>
    <row r="148" spans="1:17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57">SUM(E148:I148)</f>
        <v>150546</v>
      </c>
      <c r="K148" s="54"/>
      <c r="L148" s="27">
        <v>0</v>
      </c>
      <c r="M148" s="29">
        <f t="shared" si="55"/>
        <v>0</v>
      </c>
      <c r="N148" s="54">
        <v>0</v>
      </c>
      <c r="O148" s="27">
        <v>0</v>
      </c>
      <c r="P148" s="29">
        <f t="shared" si="56"/>
        <v>0</v>
      </c>
      <c r="Q148" s="30">
        <f t="shared" ref="Q148:Q155" si="58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>
        <v>0</v>
      </c>
      <c r="I149" s="43"/>
      <c r="J149" s="34">
        <f t="shared" si="57"/>
        <v>0</v>
      </c>
      <c r="K149" s="55">
        <v>0</v>
      </c>
      <c r="L149" s="43"/>
      <c r="M149" s="34">
        <f t="shared" si="55"/>
        <v>0</v>
      </c>
      <c r="N149" s="55"/>
      <c r="O149" s="43"/>
      <c r="P149" s="34">
        <f t="shared" si="56"/>
        <v>0</v>
      </c>
      <c r="Q149" s="35">
        <f t="shared" si="58"/>
        <v>0</v>
      </c>
    </row>
    <row r="150" spans="1:17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57"/>
        <v>5045</v>
      </c>
      <c r="K150" s="44">
        <v>0</v>
      </c>
      <c r="L150" s="38">
        <v>0</v>
      </c>
      <c r="M150" s="40">
        <f t="shared" si="55"/>
        <v>0</v>
      </c>
      <c r="N150" s="44">
        <v>0</v>
      </c>
      <c r="O150" s="38">
        <v>0</v>
      </c>
      <c r="P150" s="40">
        <f t="shared" si="56"/>
        <v>0</v>
      </c>
      <c r="Q150" s="41">
        <f t="shared" si="58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>
        <v>0</v>
      </c>
      <c r="I151" s="43"/>
      <c r="J151" s="34">
        <f t="shared" si="57"/>
        <v>0</v>
      </c>
      <c r="K151" s="55"/>
      <c r="L151" s="43"/>
      <c r="M151" s="34">
        <f t="shared" si="55"/>
        <v>0</v>
      </c>
      <c r="N151" s="55"/>
      <c r="O151" s="43"/>
      <c r="P151" s="34">
        <f t="shared" si="56"/>
        <v>0</v>
      </c>
      <c r="Q151" s="35">
        <f t="shared" si="58"/>
        <v>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5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>
        <v>1800.2</v>
      </c>
      <c r="H153" s="43"/>
      <c r="I153" s="43"/>
      <c r="J153" s="34">
        <f>SUM(E153:I153)</f>
        <v>1800.2</v>
      </c>
      <c r="K153" s="55"/>
      <c r="L153" s="43"/>
      <c r="M153" s="34">
        <f t="shared" si="55"/>
        <v>0</v>
      </c>
      <c r="N153" s="55"/>
      <c r="O153" s="43"/>
      <c r="P153" s="34">
        <f>SUM(N153:O153)</f>
        <v>0</v>
      </c>
      <c r="Q153" s="35">
        <f>P153+M153+J153</f>
        <v>1800.2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57"/>
        <v>0</v>
      </c>
      <c r="K154" s="44">
        <v>140000</v>
      </c>
      <c r="L154" s="38">
        <v>0</v>
      </c>
      <c r="M154" s="40">
        <f t="shared" si="55"/>
        <v>140000</v>
      </c>
      <c r="N154" s="44">
        <v>0</v>
      </c>
      <c r="O154" s="38">
        <v>0</v>
      </c>
      <c r="P154" s="40">
        <f t="shared" si="56"/>
        <v>0</v>
      </c>
      <c r="Q154" s="41">
        <f t="shared" si="58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57"/>
        <v>0</v>
      </c>
      <c r="K155" s="56">
        <v>0</v>
      </c>
      <c r="L155" s="45"/>
      <c r="M155" s="24">
        <f t="shared" si="55"/>
        <v>0</v>
      </c>
      <c r="N155" s="56"/>
      <c r="O155" s="45"/>
      <c r="P155" s="24">
        <f t="shared" si="56"/>
        <v>0</v>
      </c>
      <c r="Q155" s="25">
        <f t="shared" si="58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59">F159+F161+F163+F165+F167+F169+F171++F173+F175+F177</f>
        <v>10387</v>
      </c>
      <c r="G157" s="17">
        <f t="shared" si="59"/>
        <v>97530</v>
      </c>
      <c r="H157" s="17">
        <f t="shared" si="59"/>
        <v>0</v>
      </c>
      <c r="I157" s="17">
        <f t="shared" si="59"/>
        <v>0</v>
      </c>
      <c r="J157" s="19">
        <f t="shared" ref="J157:J178" si="60">SUM(E157:I157)</f>
        <v>139057</v>
      </c>
      <c r="K157" s="52">
        <f t="shared" ref="K157:L158" si="61">K159+K161+K163+K165+K167+K169+K171++K173+K175+K177</f>
        <v>5000</v>
      </c>
      <c r="L157" s="17">
        <f t="shared" si="61"/>
        <v>0</v>
      </c>
      <c r="M157" s="19">
        <f t="shared" ref="M157:M178" si="62">SUM(K157:L157)</f>
        <v>5000</v>
      </c>
      <c r="N157" s="52">
        <f t="shared" ref="N157:O158" si="63">N159+N161+N163+N165+N167+N169+N171++N173+N175+N177</f>
        <v>0</v>
      </c>
      <c r="O157" s="17">
        <f t="shared" si="63"/>
        <v>0</v>
      </c>
      <c r="P157" s="19">
        <f>SUM(N157:O157)</f>
        <v>0</v>
      </c>
      <c r="Q157" s="20">
        <f t="shared" ref="Q157:Q178" si="64">P157+M157+J157</f>
        <v>144057</v>
      </c>
    </row>
    <row r="158" spans="1:17" x14ac:dyDescent="0.2">
      <c r="A158" s="113"/>
      <c r="B158" s="114"/>
      <c r="C158" s="115"/>
      <c r="D158" s="111"/>
      <c r="E158" s="31">
        <f t="shared" ref="E158:I158" si="65">E160+E162+E164+E166+E168+E170+E172++E174+E176+E178</f>
        <v>1827.58</v>
      </c>
      <c r="F158" s="32">
        <f t="shared" si="65"/>
        <v>585.73</v>
      </c>
      <c r="G158" s="32">
        <f t="shared" si="65"/>
        <v>11406.9</v>
      </c>
      <c r="H158" s="32">
        <f t="shared" si="65"/>
        <v>43.72</v>
      </c>
      <c r="I158" s="32">
        <f t="shared" si="65"/>
        <v>0</v>
      </c>
      <c r="J158" s="34">
        <f t="shared" si="60"/>
        <v>13863.929999999998</v>
      </c>
      <c r="K158" s="57">
        <f t="shared" si="61"/>
        <v>0</v>
      </c>
      <c r="L158" s="32">
        <f t="shared" si="61"/>
        <v>0</v>
      </c>
      <c r="M158" s="34">
        <f t="shared" si="62"/>
        <v>0</v>
      </c>
      <c r="N158" s="57">
        <f t="shared" si="63"/>
        <v>0</v>
      </c>
      <c r="O158" s="32">
        <f t="shared" si="63"/>
        <v>0</v>
      </c>
      <c r="P158" s="34">
        <f t="shared" ref="P158:P178" si="66">SUM(N158:O158)</f>
        <v>0</v>
      </c>
      <c r="Q158" s="35">
        <f t="shared" si="64"/>
        <v>13863.929999999998</v>
      </c>
    </row>
    <row r="159" spans="1:17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0"/>
        <v>41527</v>
      </c>
      <c r="K159" s="26"/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66"/>
        <v>0</v>
      </c>
      <c r="Q159" s="30">
        <f t="shared" si="64"/>
        <v>41527</v>
      </c>
    </row>
    <row r="160" spans="1:17" x14ac:dyDescent="0.2">
      <c r="A160" s="91"/>
      <c r="B160" s="93"/>
      <c r="C160" s="95"/>
      <c r="D160" s="36"/>
      <c r="E160" s="42">
        <v>1827.58</v>
      </c>
      <c r="F160" s="43">
        <v>585.73</v>
      </c>
      <c r="G160" s="43"/>
      <c r="H160" s="43">
        <v>43.72</v>
      </c>
      <c r="I160" s="43"/>
      <c r="J160" s="34">
        <f t="shared" si="60"/>
        <v>2457.0299999999997</v>
      </c>
      <c r="K160" s="42"/>
      <c r="L160" s="43"/>
      <c r="M160" s="34">
        <f t="shared" si="62"/>
        <v>0</v>
      </c>
      <c r="N160" s="55"/>
      <c r="O160" s="43"/>
      <c r="P160" s="34">
        <f t="shared" si="66"/>
        <v>0</v>
      </c>
      <c r="Q160" s="35">
        <f t="shared" si="64"/>
        <v>2457.0299999999997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0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66"/>
        <v>0</v>
      </c>
      <c r="Q161" s="41">
        <f t="shared" si="64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>
        <v>4480.66</v>
      </c>
      <c r="H162" s="43"/>
      <c r="I162" s="43"/>
      <c r="J162" s="34">
        <f t="shared" si="60"/>
        <v>4480.66</v>
      </c>
      <c r="K162" s="55"/>
      <c r="L162" s="43"/>
      <c r="M162" s="34">
        <f t="shared" si="62"/>
        <v>0</v>
      </c>
      <c r="N162" s="55"/>
      <c r="O162" s="43"/>
      <c r="P162" s="34">
        <f t="shared" si="66"/>
        <v>0</v>
      </c>
      <c r="Q162" s="35">
        <f t="shared" si="64"/>
        <v>4480.66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0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6"/>
        <v>0</v>
      </c>
      <c r="Q163" s="41">
        <f t="shared" si="64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>
        <v>1569.85</v>
      </c>
      <c r="H164" s="43"/>
      <c r="I164" s="43"/>
      <c r="J164" s="34">
        <f t="shared" si="60"/>
        <v>1569.85</v>
      </c>
      <c r="K164" s="55"/>
      <c r="L164" s="43"/>
      <c r="M164" s="34">
        <f t="shared" si="62"/>
        <v>0</v>
      </c>
      <c r="N164" s="55"/>
      <c r="O164" s="43"/>
      <c r="P164" s="34">
        <f t="shared" si="66"/>
        <v>0</v>
      </c>
      <c r="Q164" s="35">
        <f t="shared" si="64"/>
        <v>1569.85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0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4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>
        <v>2304</v>
      </c>
      <c r="H166" s="43"/>
      <c r="I166" s="43"/>
      <c r="J166" s="34">
        <f t="shared" si="60"/>
        <v>2304</v>
      </c>
      <c r="K166" s="55"/>
      <c r="L166" s="43"/>
      <c r="M166" s="34">
        <f t="shared" ref="M166" si="67">SUM(K166:L166)</f>
        <v>0</v>
      </c>
      <c r="N166" s="55"/>
      <c r="O166" s="43"/>
      <c r="P166" s="34">
        <f t="shared" ref="P166" si="68">SUM(N166:O166)</f>
        <v>0</v>
      </c>
      <c r="Q166" s="35">
        <f t="shared" si="64"/>
        <v>2304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>
        <v>2631.31</v>
      </c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0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66"/>
        <v>0</v>
      </c>
      <c r="Q169" s="41">
        <f t="shared" si="64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0"/>
        <v>0</v>
      </c>
      <c r="K170" s="55">
        <v>0</v>
      </c>
      <c r="L170" s="43"/>
      <c r="M170" s="34">
        <f t="shared" si="62"/>
        <v>0</v>
      </c>
      <c r="N170" s="55"/>
      <c r="O170" s="43"/>
      <c r="P170" s="34">
        <f t="shared" si="66"/>
        <v>0</v>
      </c>
      <c r="Q170" s="35">
        <f t="shared" si="64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si="60"/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66"/>
        <v>0</v>
      </c>
      <c r="Q171" s="41">
        <f t="shared" si="64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>
        <v>421.08</v>
      </c>
      <c r="H172" s="43"/>
      <c r="I172" s="43"/>
      <c r="J172" s="34">
        <f t="shared" si="60"/>
        <v>421.08</v>
      </c>
      <c r="K172" s="55"/>
      <c r="L172" s="43"/>
      <c r="M172" s="34">
        <f t="shared" si="62"/>
        <v>0</v>
      </c>
      <c r="N172" s="55"/>
      <c r="O172" s="43"/>
      <c r="P172" s="34">
        <f t="shared" si="66"/>
        <v>0</v>
      </c>
      <c r="Q172" s="35"/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69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0">SUM(N173:O173)</f>
        <v>0</v>
      </c>
      <c r="Q173" s="41">
        <f t="shared" ref="Q173" si="71">P173+M173+J173</f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>
        <v>0</v>
      </c>
      <c r="H174" s="43"/>
      <c r="I174" s="43"/>
      <c r="J174" s="34">
        <f t="shared" si="60"/>
        <v>0</v>
      </c>
      <c r="K174" s="55"/>
      <c r="L174" s="43"/>
      <c r="M174" s="34">
        <f t="shared" si="62"/>
        <v>0</v>
      </c>
      <c r="N174" s="55"/>
      <c r="O174" s="43"/>
      <c r="P174" s="34">
        <f t="shared" ref="P174" si="72">SUM(N174:O174)</f>
        <v>0</v>
      </c>
      <c r="Q174" s="35"/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73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74">SUM(N175:O175)</f>
        <v>0</v>
      </c>
      <c r="Q175" s="41">
        <f t="shared" ref="Q175" si="75">P175+M175+J175</f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>
        <v>0</v>
      </c>
      <c r="H176" s="43"/>
      <c r="I176" s="43"/>
      <c r="J176" s="34">
        <f t="shared" si="60"/>
        <v>0</v>
      </c>
      <c r="K176" s="55"/>
      <c r="L176" s="43"/>
      <c r="M176" s="34">
        <f t="shared" si="62"/>
        <v>0</v>
      </c>
      <c r="N176" s="55"/>
      <c r="O176" s="43"/>
      <c r="P176" s="34">
        <f t="shared" ref="P176" si="76">SUM(N176:O176)</f>
        <v>0</v>
      </c>
      <c r="Q176" s="35"/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60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6"/>
        <v>0</v>
      </c>
      <c r="Q177" s="41">
        <f t="shared" si="64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>
        <v>0</v>
      </c>
      <c r="H178" s="45"/>
      <c r="I178" s="45"/>
      <c r="J178" s="24">
        <f t="shared" si="60"/>
        <v>0</v>
      </c>
      <c r="K178" s="56"/>
      <c r="L178" s="45"/>
      <c r="M178" s="24">
        <f t="shared" si="62"/>
        <v>0</v>
      </c>
      <c r="N178" s="56"/>
      <c r="O178" s="45"/>
      <c r="P178" s="24">
        <f t="shared" si="66"/>
        <v>0</v>
      </c>
      <c r="Q178" s="25">
        <f t="shared" si="64"/>
        <v>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x14ac:dyDescent="0.2">
      <c r="A180" s="104" t="s">
        <v>149</v>
      </c>
      <c r="B180" s="105"/>
      <c r="C180" s="108" t="s">
        <v>150</v>
      </c>
      <c r="D180" s="101"/>
      <c r="E180" s="16">
        <f>E182+E184+E186+E188++E200+E202+E204+E212+E214</f>
        <v>92946</v>
      </c>
      <c r="F180" s="17">
        <f t="shared" ref="F180:H180" si="77">F182+F184+F186+F188++F200+F202+F204+F212+F214</f>
        <v>32489</v>
      </c>
      <c r="G180" s="17">
        <f>G182+G184+G186+G188++G200+G202+G204+G212+G214</f>
        <v>283009</v>
      </c>
      <c r="H180" s="17">
        <f t="shared" si="77"/>
        <v>500</v>
      </c>
      <c r="I180" s="17">
        <f>I182+I184+I186+I188++I200+I202+I204+I212+I214</f>
        <v>600</v>
      </c>
      <c r="J180" s="19">
        <f>SUM(E180:I180)</f>
        <v>409544</v>
      </c>
      <c r="K180" s="52">
        <f>K182+K184+K186+K188++K200+K202+K204+K212+K214</f>
        <v>408307</v>
      </c>
      <c r="L180" s="17">
        <f>L182+L184+L186+L188++L200+L202+L204+L212+L214</f>
        <v>0</v>
      </c>
      <c r="M180" s="19">
        <f t="shared" ref="M180:M205" si="78">SUM(K180:L180)</f>
        <v>408307</v>
      </c>
      <c r="N180" s="52">
        <f>N182+N184+N186+N188++N200+N202+N204+N212+N214</f>
        <v>0</v>
      </c>
      <c r="O180" s="17">
        <f>O182+O184+O186+O188++O200+O202+O204+O212+O214</f>
        <v>90700</v>
      </c>
      <c r="P180" s="19">
        <f>SUM(N180:O180)</f>
        <v>90700</v>
      </c>
      <c r="Q180" s="20">
        <f>P180+M180+J180</f>
        <v>908551</v>
      </c>
    </row>
    <row r="181" spans="1:17" ht="13.5" thickBot="1" x14ac:dyDescent="0.25">
      <c r="A181" s="106"/>
      <c r="B181" s="107"/>
      <c r="C181" s="109"/>
      <c r="D181" s="102"/>
      <c r="E181" s="21">
        <f t="shared" ref="E181:I181" si="79">E183+E185+E187+E189++E201+E203+E205+E213+E215</f>
        <v>7969.75</v>
      </c>
      <c r="F181" s="22">
        <f t="shared" si="79"/>
        <v>2749.7200000000003</v>
      </c>
      <c r="G181" s="22">
        <f t="shared" si="79"/>
        <v>13469.519999999999</v>
      </c>
      <c r="H181" s="22">
        <f t="shared" si="79"/>
        <v>170.74</v>
      </c>
      <c r="I181" s="22">
        <f t="shared" si="79"/>
        <v>2.42</v>
      </c>
      <c r="J181" s="24">
        <f t="shared" ref="J181:J215" si="80">SUM(E181:I181)</f>
        <v>24362.149999999998</v>
      </c>
      <c r="K181" s="53">
        <f t="shared" ref="K181:L181" si="81">K183+K185+K187+K189++K201+K203+K205+K213+K215</f>
        <v>0</v>
      </c>
      <c r="L181" s="22">
        <f t="shared" si="81"/>
        <v>0</v>
      </c>
      <c r="M181" s="24">
        <f t="shared" si="78"/>
        <v>0</v>
      </c>
      <c r="N181" s="53">
        <f>N183+N185+N187+N189++N201+N203+N205+N213+N215</f>
        <v>0</v>
      </c>
      <c r="O181" s="22">
        <f t="shared" ref="O181" si="82">O183+O185+O187+O189++O201+O203+O205+O213+O215</f>
        <v>5787.99</v>
      </c>
      <c r="P181" s="24">
        <f t="shared" ref="P181:P215" si="83">SUM(N181:O181)</f>
        <v>5787.99</v>
      </c>
      <c r="Q181" s="25">
        <f t="shared" ref="Q181:Q215" si="84">P181+M181+J181</f>
        <v>30150.14</v>
      </c>
    </row>
    <row r="182" spans="1:17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80"/>
        <v>76516</v>
      </c>
      <c r="K182" s="54">
        <v>0</v>
      </c>
      <c r="L182" s="27">
        <v>0</v>
      </c>
      <c r="M182" s="29">
        <f t="shared" si="78"/>
        <v>0</v>
      </c>
      <c r="N182" s="54">
        <v>0</v>
      </c>
      <c r="O182" s="27">
        <v>0</v>
      </c>
      <c r="P182" s="29">
        <f t="shared" si="83"/>
        <v>0</v>
      </c>
      <c r="Q182" s="30">
        <f t="shared" si="84"/>
        <v>76516</v>
      </c>
    </row>
    <row r="183" spans="1:17" x14ac:dyDescent="0.2">
      <c r="A183" s="103"/>
      <c r="B183" s="93"/>
      <c r="C183" s="95"/>
      <c r="D183" s="36"/>
      <c r="E183" s="42">
        <v>4956.93</v>
      </c>
      <c r="F183" s="43">
        <v>1683.14</v>
      </c>
      <c r="G183" s="43">
        <v>1427.84</v>
      </c>
      <c r="H183" s="43">
        <v>170.74</v>
      </c>
      <c r="I183" s="43"/>
      <c r="J183" s="34">
        <f t="shared" si="80"/>
        <v>8238.6500000000015</v>
      </c>
      <c r="K183" s="55"/>
      <c r="L183" s="43"/>
      <c r="M183" s="34">
        <f t="shared" si="78"/>
        <v>0</v>
      </c>
      <c r="N183" s="55"/>
      <c r="O183" s="43"/>
      <c r="P183" s="34">
        <f t="shared" si="83"/>
        <v>0</v>
      </c>
      <c r="Q183" s="35">
        <f t="shared" si="84"/>
        <v>8238.6500000000015</v>
      </c>
    </row>
    <row r="184" spans="1:17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80"/>
        <v>2300</v>
      </c>
      <c r="K184" s="44">
        <v>0</v>
      </c>
      <c r="L184" s="38">
        <v>0</v>
      </c>
      <c r="M184" s="40">
        <f t="shared" si="78"/>
        <v>0</v>
      </c>
      <c r="N184" s="44">
        <v>0</v>
      </c>
      <c r="O184" s="38">
        <v>0</v>
      </c>
      <c r="P184" s="40">
        <f t="shared" si="83"/>
        <v>0</v>
      </c>
      <c r="Q184" s="41">
        <f t="shared" si="84"/>
        <v>2300</v>
      </c>
    </row>
    <row r="185" spans="1:17" x14ac:dyDescent="0.2">
      <c r="A185" s="91"/>
      <c r="B185" s="93"/>
      <c r="C185" s="95"/>
      <c r="D185" s="36"/>
      <c r="E185" s="42"/>
      <c r="F185" s="43"/>
      <c r="G185" s="43">
        <v>0</v>
      </c>
      <c r="H185" s="43"/>
      <c r="I185" s="43"/>
      <c r="J185" s="34">
        <f t="shared" si="80"/>
        <v>0</v>
      </c>
      <c r="K185" s="55"/>
      <c r="L185" s="43"/>
      <c r="M185" s="34">
        <f t="shared" si="78"/>
        <v>0</v>
      </c>
      <c r="N185" s="55"/>
      <c r="O185" s="43"/>
      <c r="P185" s="34">
        <f t="shared" si="83"/>
        <v>0</v>
      </c>
      <c r="Q185" s="35">
        <f t="shared" si="84"/>
        <v>0</v>
      </c>
    </row>
    <row r="186" spans="1:17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80"/>
        <v>17100</v>
      </c>
      <c r="K186" s="44">
        <v>0</v>
      </c>
      <c r="L186" s="38">
        <v>0</v>
      </c>
      <c r="M186" s="40">
        <f t="shared" si="78"/>
        <v>0</v>
      </c>
      <c r="N186" s="44">
        <v>0</v>
      </c>
      <c r="O186" s="38">
        <v>0</v>
      </c>
      <c r="P186" s="40">
        <f t="shared" si="83"/>
        <v>0</v>
      </c>
      <c r="Q186" s="41">
        <f t="shared" si="84"/>
        <v>17100</v>
      </c>
    </row>
    <row r="187" spans="1:17" x14ac:dyDescent="0.2">
      <c r="A187" s="91"/>
      <c r="B187" s="93"/>
      <c r="C187" s="95"/>
      <c r="D187" s="36"/>
      <c r="E187" s="42"/>
      <c r="F187" s="43"/>
      <c r="G187" s="43">
        <v>311.60000000000002</v>
      </c>
      <c r="H187" s="43"/>
      <c r="I187" s="43"/>
      <c r="J187" s="34">
        <f t="shared" si="80"/>
        <v>311.60000000000002</v>
      </c>
      <c r="K187" s="55"/>
      <c r="L187" s="43"/>
      <c r="M187" s="34">
        <f t="shared" si="78"/>
        <v>0</v>
      </c>
      <c r="N187" s="55"/>
      <c r="O187" s="43"/>
      <c r="P187" s="34">
        <f t="shared" si="83"/>
        <v>0</v>
      </c>
      <c r="Q187" s="35">
        <f t="shared" si="84"/>
        <v>311.60000000000002</v>
      </c>
    </row>
    <row r="188" spans="1:17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</f>
        <v>0</v>
      </c>
      <c r="F188" s="38">
        <f t="shared" ref="F188:I188" si="85">F190+F192+F194+F196+F198</f>
        <v>0</v>
      </c>
      <c r="G188" s="38">
        <f t="shared" si="85"/>
        <v>13000</v>
      </c>
      <c r="H188" s="38">
        <f t="shared" si="85"/>
        <v>0</v>
      </c>
      <c r="I188" s="38">
        <f t="shared" si="85"/>
        <v>600</v>
      </c>
      <c r="J188" s="29">
        <f t="shared" si="80"/>
        <v>13600</v>
      </c>
      <c r="K188" s="44">
        <f t="shared" ref="K188:O189" si="86">K190+K192+K194+K196+K198</f>
        <v>0</v>
      </c>
      <c r="L188" s="38">
        <f t="shared" si="86"/>
        <v>0</v>
      </c>
      <c r="M188" s="40">
        <f t="shared" si="78"/>
        <v>0</v>
      </c>
      <c r="N188" s="44">
        <f t="shared" si="86"/>
        <v>0</v>
      </c>
      <c r="O188" s="38">
        <f t="shared" si="86"/>
        <v>90700</v>
      </c>
      <c r="P188" s="40">
        <f t="shared" ref="P188" si="87">SUM(N188:O188)</f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57">
        <f t="shared" ref="E189:H189" si="88">E191+E193+E195+E197+E199</f>
        <v>0</v>
      </c>
      <c r="F189" s="57">
        <f t="shared" si="88"/>
        <v>0</v>
      </c>
      <c r="G189" s="57">
        <f t="shared" si="88"/>
        <v>1117.18</v>
      </c>
      <c r="H189" s="57">
        <f t="shared" si="88"/>
        <v>0</v>
      </c>
      <c r="I189" s="57">
        <v>2.42</v>
      </c>
      <c r="J189" s="34">
        <f t="shared" si="80"/>
        <v>1119.6000000000001</v>
      </c>
      <c r="K189" s="57">
        <f t="shared" si="86"/>
        <v>0</v>
      </c>
      <c r="L189" s="32">
        <f t="shared" si="86"/>
        <v>0</v>
      </c>
      <c r="M189" s="34">
        <f t="shared" si="78"/>
        <v>0</v>
      </c>
      <c r="N189" s="57">
        <f t="shared" ref="N189:O189" si="89">N191+N193+N195+N197+N199</f>
        <v>0</v>
      </c>
      <c r="O189" s="32">
        <f t="shared" si="89"/>
        <v>5787.99</v>
      </c>
      <c r="P189" s="34">
        <f t="shared" si="83"/>
        <v>5787.99</v>
      </c>
      <c r="Q189" s="35">
        <f t="shared" si="84"/>
        <v>6907.59</v>
      </c>
    </row>
    <row r="190" spans="1:17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80"/>
        <v>1500</v>
      </c>
      <c r="K190" s="44">
        <v>0</v>
      </c>
      <c r="L190" s="38">
        <v>0</v>
      </c>
      <c r="M190" s="40">
        <f t="shared" si="78"/>
        <v>0</v>
      </c>
      <c r="N190" s="44">
        <v>0</v>
      </c>
      <c r="O190" s="38">
        <v>10000</v>
      </c>
      <c r="P190" s="40">
        <f t="shared" si="83"/>
        <v>10000</v>
      </c>
      <c r="Q190" s="41">
        <f t="shared" si="84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>
        <v>148.24</v>
      </c>
      <c r="H191" s="43"/>
      <c r="I191" s="43"/>
      <c r="J191" s="34">
        <f t="shared" si="80"/>
        <v>148.24</v>
      </c>
      <c r="K191" s="55"/>
      <c r="L191" s="43"/>
      <c r="M191" s="34">
        <f t="shared" si="78"/>
        <v>0</v>
      </c>
      <c r="N191" s="55"/>
      <c r="O191" s="43">
        <v>0</v>
      </c>
      <c r="P191" s="34">
        <f t="shared" si="83"/>
        <v>0</v>
      </c>
      <c r="Q191" s="35">
        <f t="shared" si="84"/>
        <v>148.24</v>
      </c>
    </row>
    <row r="192" spans="1:17" ht="12.75" customHeight="1" x14ac:dyDescent="0.2">
      <c r="A192" s="91"/>
      <c r="B192" s="93" t="s">
        <v>281</v>
      </c>
      <c r="C192" s="95" t="s">
        <v>288</v>
      </c>
      <c r="D192" s="36" t="s">
        <v>120</v>
      </c>
      <c r="E192" s="37">
        <v>0</v>
      </c>
      <c r="F192" s="38">
        <v>0</v>
      </c>
      <c r="G192" s="38">
        <v>2500</v>
      </c>
      <c r="H192" s="38">
        <v>0</v>
      </c>
      <c r="I192" s="38">
        <v>0</v>
      </c>
      <c r="J192" s="29">
        <f t="shared" si="80"/>
        <v>2500</v>
      </c>
      <c r="K192" s="44">
        <v>0</v>
      </c>
      <c r="L192" s="38">
        <v>0</v>
      </c>
      <c r="M192" s="40">
        <f t="shared" si="78"/>
        <v>0</v>
      </c>
      <c r="N192" s="44">
        <v>0</v>
      </c>
      <c r="O192" s="38">
        <v>11244</v>
      </c>
      <c r="P192" s="40">
        <f>SUM(N192:O192)</f>
        <v>11244</v>
      </c>
      <c r="Q192" s="41">
        <f t="shared" si="84"/>
        <v>13744</v>
      </c>
    </row>
    <row r="193" spans="1:17" x14ac:dyDescent="0.2">
      <c r="A193" s="91"/>
      <c r="B193" s="93"/>
      <c r="C193" s="95"/>
      <c r="D193" s="36"/>
      <c r="E193" s="42"/>
      <c r="F193" s="43"/>
      <c r="G193" s="43">
        <v>247.71</v>
      </c>
      <c r="H193" s="43"/>
      <c r="I193" s="43"/>
      <c r="J193" s="34">
        <f t="shared" si="80"/>
        <v>247.71</v>
      </c>
      <c r="K193" s="55"/>
      <c r="L193" s="43"/>
      <c r="M193" s="34">
        <f t="shared" si="78"/>
        <v>0</v>
      </c>
      <c r="N193" s="55"/>
      <c r="O193" s="43">
        <v>0</v>
      </c>
      <c r="P193" s="34">
        <f t="shared" si="83"/>
        <v>0</v>
      </c>
      <c r="Q193" s="35">
        <f t="shared" si="84"/>
        <v>247.71</v>
      </c>
    </row>
    <row r="194" spans="1:17" ht="12.75" customHeight="1" x14ac:dyDescent="0.2">
      <c r="A194" s="91"/>
      <c r="B194" s="93" t="s">
        <v>281</v>
      </c>
      <c r="C194" s="95" t="s">
        <v>287</v>
      </c>
      <c r="D194" s="36" t="s">
        <v>120</v>
      </c>
      <c r="E194" s="37">
        <v>0</v>
      </c>
      <c r="F194" s="38">
        <v>0</v>
      </c>
      <c r="G194" s="38">
        <v>2100</v>
      </c>
      <c r="H194" s="38">
        <v>0</v>
      </c>
      <c r="I194" s="38">
        <v>0</v>
      </c>
      <c r="J194" s="29">
        <f t="shared" si="80"/>
        <v>2100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53376</v>
      </c>
      <c r="P194" s="40">
        <f t="shared" si="83"/>
        <v>53376</v>
      </c>
      <c r="Q194" s="41">
        <f t="shared" si="84"/>
        <v>55476</v>
      </c>
    </row>
    <row r="195" spans="1:17" x14ac:dyDescent="0.2">
      <c r="A195" s="91"/>
      <c r="B195" s="93"/>
      <c r="C195" s="95"/>
      <c r="D195" s="36"/>
      <c r="E195" s="42"/>
      <c r="F195" s="43"/>
      <c r="G195" s="43">
        <v>192.98</v>
      </c>
      <c r="H195" s="43"/>
      <c r="I195" s="43"/>
      <c r="J195" s="34">
        <f t="shared" si="80"/>
        <v>192.98</v>
      </c>
      <c r="K195" s="55"/>
      <c r="L195" s="43"/>
      <c r="M195" s="34">
        <f t="shared" si="78"/>
        <v>0</v>
      </c>
      <c r="N195" s="55"/>
      <c r="O195" s="43">
        <v>4447.99</v>
      </c>
      <c r="P195" s="34">
        <f t="shared" si="83"/>
        <v>4447.99</v>
      </c>
      <c r="Q195" s="35">
        <f t="shared" si="84"/>
        <v>4640.9699999999993</v>
      </c>
    </row>
    <row r="196" spans="1:17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80"/>
        <v>900</v>
      </c>
      <c r="K196" s="44">
        <v>0</v>
      </c>
      <c r="L196" s="38">
        <v>0</v>
      </c>
      <c r="M196" s="40">
        <f t="shared" si="78"/>
        <v>0</v>
      </c>
      <c r="N196" s="44">
        <v>0</v>
      </c>
      <c r="O196" s="38">
        <v>16080</v>
      </c>
      <c r="P196" s="40">
        <f t="shared" si="83"/>
        <v>16080</v>
      </c>
      <c r="Q196" s="41">
        <f t="shared" si="84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>
        <v>0</v>
      </c>
      <c r="H197" s="43"/>
      <c r="I197" s="43"/>
      <c r="J197" s="34">
        <f t="shared" si="80"/>
        <v>0</v>
      </c>
      <c r="K197" s="55"/>
      <c r="L197" s="43"/>
      <c r="M197" s="34">
        <f t="shared" si="78"/>
        <v>0</v>
      </c>
      <c r="N197" s="55"/>
      <c r="O197" s="43">
        <v>1340</v>
      </c>
      <c r="P197" s="34">
        <f t="shared" si="83"/>
        <v>1340</v>
      </c>
      <c r="Q197" s="35">
        <f t="shared" si="84"/>
        <v>1340</v>
      </c>
    </row>
    <row r="198" spans="1:17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si="80"/>
        <v>6600</v>
      </c>
      <c r="K198" s="44">
        <v>0</v>
      </c>
      <c r="L198" s="38">
        <v>0</v>
      </c>
      <c r="M198" s="40">
        <f t="shared" si="78"/>
        <v>0</v>
      </c>
      <c r="N198" s="44">
        <v>0</v>
      </c>
      <c r="O198" s="38">
        <v>0</v>
      </c>
      <c r="P198" s="40">
        <f t="shared" si="83"/>
        <v>0</v>
      </c>
      <c r="Q198" s="41">
        <f t="shared" si="84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>
        <v>528.25</v>
      </c>
      <c r="H199" s="43"/>
      <c r="I199" s="43"/>
      <c r="J199" s="34">
        <f t="shared" si="80"/>
        <v>528.25</v>
      </c>
      <c r="K199" s="55"/>
      <c r="L199" s="43"/>
      <c r="M199" s="34">
        <f t="shared" si="78"/>
        <v>0</v>
      </c>
      <c r="N199" s="55"/>
      <c r="O199" s="43"/>
      <c r="P199" s="34">
        <f t="shared" si="83"/>
        <v>0</v>
      </c>
      <c r="Q199" s="35">
        <f t="shared" si="84"/>
        <v>528.25</v>
      </c>
    </row>
    <row r="200" spans="1:17" x14ac:dyDescent="0.2">
      <c r="A200" s="91" t="s">
        <v>159</v>
      </c>
      <c r="B200" s="93"/>
      <c r="C200" s="95" t="s">
        <v>160</v>
      </c>
      <c r="D200" s="36" t="s">
        <v>154</v>
      </c>
      <c r="E200" s="37">
        <v>0</v>
      </c>
      <c r="F200" s="38">
        <v>0</v>
      </c>
      <c r="G200" s="38">
        <v>133000</v>
      </c>
      <c r="H200" s="38">
        <v>0</v>
      </c>
      <c r="I200" s="38">
        <v>0</v>
      </c>
      <c r="J200" s="29">
        <f t="shared" si="80"/>
        <v>133000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0</v>
      </c>
      <c r="P200" s="40">
        <f t="shared" si="83"/>
        <v>0</v>
      </c>
      <c r="Q200" s="41">
        <f t="shared" si="84"/>
        <v>133000</v>
      </c>
    </row>
    <row r="201" spans="1:17" x14ac:dyDescent="0.2">
      <c r="A201" s="91"/>
      <c r="B201" s="93"/>
      <c r="C201" s="95"/>
      <c r="D201" s="36"/>
      <c r="E201" s="42"/>
      <c r="F201" s="43"/>
      <c r="G201" s="43">
        <v>4850.38</v>
      </c>
      <c r="H201" s="43"/>
      <c r="I201" s="43"/>
      <c r="J201" s="34">
        <f t="shared" si="80"/>
        <v>4850.38</v>
      </c>
      <c r="K201" s="55"/>
      <c r="L201" s="43"/>
      <c r="M201" s="34">
        <f t="shared" si="78"/>
        <v>0</v>
      </c>
      <c r="N201" s="55"/>
      <c r="O201" s="43"/>
      <c r="P201" s="34">
        <f t="shared" si="83"/>
        <v>0</v>
      </c>
      <c r="Q201" s="35">
        <f t="shared" si="84"/>
        <v>4850.38</v>
      </c>
    </row>
    <row r="202" spans="1:17" x14ac:dyDescent="0.2">
      <c r="A202" s="91" t="s">
        <v>161</v>
      </c>
      <c r="B202" s="93"/>
      <c r="C202" s="95" t="s">
        <v>162</v>
      </c>
      <c r="D202" s="36" t="s">
        <v>26</v>
      </c>
      <c r="E202" s="37">
        <v>0</v>
      </c>
      <c r="F202" s="38">
        <v>0</v>
      </c>
      <c r="G202" s="38">
        <v>5500</v>
      </c>
      <c r="H202" s="38">
        <v>0</v>
      </c>
      <c r="I202" s="38">
        <v>0</v>
      </c>
      <c r="J202" s="29">
        <f t="shared" si="80"/>
        <v>5500</v>
      </c>
      <c r="K202" s="44">
        <v>7000</v>
      </c>
      <c r="L202" s="38">
        <v>0</v>
      </c>
      <c r="M202" s="40">
        <f t="shared" si="78"/>
        <v>7000</v>
      </c>
      <c r="N202" s="44">
        <v>0</v>
      </c>
      <c r="O202" s="38">
        <v>0</v>
      </c>
      <c r="P202" s="40">
        <f t="shared" si="83"/>
        <v>0</v>
      </c>
      <c r="Q202" s="41">
        <f t="shared" si="84"/>
        <v>12500</v>
      </c>
    </row>
    <row r="203" spans="1:17" x14ac:dyDescent="0.2">
      <c r="A203" s="91"/>
      <c r="B203" s="93"/>
      <c r="C203" s="95"/>
      <c r="D203" s="36"/>
      <c r="E203" s="42"/>
      <c r="F203" s="43"/>
      <c r="G203" s="43">
        <v>0</v>
      </c>
      <c r="H203" s="43"/>
      <c r="I203" s="43"/>
      <c r="J203" s="34">
        <f t="shared" si="80"/>
        <v>0</v>
      </c>
      <c r="K203" s="55"/>
      <c r="L203" s="43"/>
      <c r="M203" s="34">
        <f t="shared" si="78"/>
        <v>0</v>
      </c>
      <c r="N203" s="55"/>
      <c r="O203" s="43"/>
      <c r="P203" s="34">
        <f t="shared" si="83"/>
        <v>0</v>
      </c>
      <c r="Q203" s="35">
        <f t="shared" si="84"/>
        <v>0</v>
      </c>
    </row>
    <row r="204" spans="1:17" x14ac:dyDescent="0.2">
      <c r="A204" s="91" t="s">
        <v>163</v>
      </c>
      <c r="B204" s="93"/>
      <c r="C204" s="95" t="s">
        <v>164</v>
      </c>
      <c r="D204" s="111"/>
      <c r="E204" s="37">
        <f>E206+E208+E210</f>
        <v>0</v>
      </c>
      <c r="F204" s="38">
        <f t="shared" ref="F204:I205" si="90">F206+F208+F210</f>
        <v>0</v>
      </c>
      <c r="G204" s="38">
        <f>G206+G208+G210</f>
        <v>79500</v>
      </c>
      <c r="H204" s="38">
        <f t="shared" ref="H204:I204" si="91">H206+H208+H210</f>
        <v>0</v>
      </c>
      <c r="I204" s="38">
        <f t="shared" si="91"/>
        <v>0</v>
      </c>
      <c r="J204" s="29">
        <f t="shared" si="80"/>
        <v>79500</v>
      </c>
      <c r="K204" s="44">
        <f t="shared" ref="K204:L205" si="92">K206+K208+K210</f>
        <v>0</v>
      </c>
      <c r="L204" s="38">
        <f t="shared" si="92"/>
        <v>0</v>
      </c>
      <c r="M204" s="40">
        <f t="shared" si="78"/>
        <v>0</v>
      </c>
      <c r="N204" s="44">
        <f t="shared" ref="N204:O205" si="93">N206+N208+N210</f>
        <v>0</v>
      </c>
      <c r="O204" s="38">
        <f t="shared" si="93"/>
        <v>0</v>
      </c>
      <c r="P204" s="40">
        <f t="shared" ref="P204:P205" si="94">SUM(N204:O204)</f>
        <v>0</v>
      </c>
      <c r="Q204" s="41">
        <f>P204+M204+J204</f>
        <v>79500</v>
      </c>
    </row>
    <row r="205" spans="1:17" x14ac:dyDescent="0.2">
      <c r="A205" s="91"/>
      <c r="B205" s="93"/>
      <c r="C205" s="95"/>
      <c r="D205" s="111"/>
      <c r="E205" s="31">
        <f>E207+E209+E211</f>
        <v>0</v>
      </c>
      <c r="F205" s="32">
        <f t="shared" si="90"/>
        <v>0</v>
      </c>
      <c r="G205" s="32">
        <f t="shared" si="90"/>
        <v>3251.0299999999997</v>
      </c>
      <c r="H205" s="32">
        <f t="shared" si="90"/>
        <v>0</v>
      </c>
      <c r="I205" s="32">
        <f t="shared" si="90"/>
        <v>0</v>
      </c>
      <c r="J205" s="34">
        <f t="shared" si="80"/>
        <v>3251.0299999999997</v>
      </c>
      <c r="K205" s="57">
        <f t="shared" si="92"/>
        <v>0</v>
      </c>
      <c r="L205" s="32">
        <f t="shared" si="92"/>
        <v>0</v>
      </c>
      <c r="M205" s="34">
        <f t="shared" si="78"/>
        <v>0</v>
      </c>
      <c r="N205" s="57">
        <f t="shared" si="93"/>
        <v>0</v>
      </c>
      <c r="O205" s="32">
        <f t="shared" si="93"/>
        <v>0</v>
      </c>
      <c r="P205" s="34">
        <f t="shared" si="94"/>
        <v>0</v>
      </c>
      <c r="Q205" s="35">
        <f>P205+M205+J205</f>
        <v>3251.0299999999997</v>
      </c>
    </row>
    <row r="206" spans="1:17" x14ac:dyDescent="0.2">
      <c r="A206" s="91"/>
      <c r="B206" s="93" t="s">
        <v>165</v>
      </c>
      <c r="C206" s="95" t="s">
        <v>282</v>
      </c>
      <c r="D206" s="36" t="s">
        <v>31</v>
      </c>
      <c r="E206" s="37">
        <v>0</v>
      </c>
      <c r="F206" s="38">
        <v>0</v>
      </c>
      <c r="G206" s="38">
        <v>62000</v>
      </c>
      <c r="H206" s="38">
        <v>0</v>
      </c>
      <c r="I206" s="38">
        <v>0</v>
      </c>
      <c r="J206" s="29">
        <f>SUM(E206:I206)</f>
        <v>62000</v>
      </c>
      <c r="K206" s="44">
        <v>0</v>
      </c>
      <c r="L206" s="38">
        <v>0</v>
      </c>
      <c r="M206" s="40">
        <f t="shared" ref="M206:M215" si="95">SUM(K206:L206)</f>
        <v>0</v>
      </c>
      <c r="N206" s="44">
        <v>0</v>
      </c>
      <c r="O206" s="38">
        <v>0</v>
      </c>
      <c r="P206" s="40">
        <f t="shared" si="83"/>
        <v>0</v>
      </c>
      <c r="Q206" s="41">
        <f t="shared" si="84"/>
        <v>62000</v>
      </c>
    </row>
    <row r="207" spans="1:17" x14ac:dyDescent="0.2">
      <c r="A207" s="91"/>
      <c r="B207" s="93"/>
      <c r="C207" s="95"/>
      <c r="D207" s="36"/>
      <c r="E207" s="42"/>
      <c r="F207" s="43"/>
      <c r="G207" s="43">
        <v>0</v>
      </c>
      <c r="H207" s="43"/>
      <c r="I207" s="43"/>
      <c r="J207" s="34">
        <f t="shared" si="80"/>
        <v>0</v>
      </c>
      <c r="K207" s="55"/>
      <c r="L207" s="43"/>
      <c r="M207" s="34">
        <f t="shared" si="95"/>
        <v>0</v>
      </c>
      <c r="N207" s="55"/>
      <c r="O207" s="43"/>
      <c r="P207" s="34">
        <f t="shared" si="83"/>
        <v>0</v>
      </c>
      <c r="Q207" s="35">
        <f t="shared" si="84"/>
        <v>0</v>
      </c>
    </row>
    <row r="208" spans="1:17" x14ac:dyDescent="0.2">
      <c r="A208" s="91"/>
      <c r="B208" s="93" t="s">
        <v>165</v>
      </c>
      <c r="C208" s="95" t="s">
        <v>283</v>
      </c>
      <c r="D208" s="36" t="s">
        <v>31</v>
      </c>
      <c r="E208" s="37">
        <v>0</v>
      </c>
      <c r="F208" s="38">
        <v>0</v>
      </c>
      <c r="G208" s="38">
        <v>8000</v>
      </c>
      <c r="H208" s="38">
        <v>0</v>
      </c>
      <c r="I208" s="38">
        <v>0</v>
      </c>
      <c r="J208" s="29">
        <f t="shared" si="80"/>
        <v>8000</v>
      </c>
      <c r="K208" s="44">
        <v>0</v>
      </c>
      <c r="L208" s="38">
        <v>0</v>
      </c>
      <c r="M208" s="40">
        <f t="shared" si="95"/>
        <v>0</v>
      </c>
      <c r="N208" s="44">
        <v>0</v>
      </c>
      <c r="O208" s="38">
        <v>0</v>
      </c>
      <c r="P208" s="40">
        <f t="shared" si="83"/>
        <v>0</v>
      </c>
      <c r="Q208" s="41">
        <f t="shared" si="84"/>
        <v>8000</v>
      </c>
    </row>
    <row r="209" spans="1:17" x14ac:dyDescent="0.2">
      <c r="A209" s="91"/>
      <c r="B209" s="93"/>
      <c r="C209" s="95"/>
      <c r="D209" s="36"/>
      <c r="E209" s="31"/>
      <c r="F209" s="43"/>
      <c r="G209" s="43">
        <v>1279.17</v>
      </c>
      <c r="H209" s="43"/>
      <c r="I209" s="43"/>
      <c r="J209" s="34">
        <f t="shared" si="80"/>
        <v>1279.17</v>
      </c>
      <c r="K209" s="55"/>
      <c r="L209" s="43"/>
      <c r="M209" s="34">
        <f t="shared" si="95"/>
        <v>0</v>
      </c>
      <c r="N209" s="55"/>
      <c r="O209" s="43"/>
      <c r="P209" s="34">
        <f t="shared" si="83"/>
        <v>0</v>
      </c>
      <c r="Q209" s="35">
        <f t="shared" si="84"/>
        <v>1279.17</v>
      </c>
    </row>
    <row r="210" spans="1:17" x14ac:dyDescent="0.2">
      <c r="A210" s="91"/>
      <c r="B210" s="93" t="s">
        <v>165</v>
      </c>
      <c r="C210" s="95" t="s">
        <v>284</v>
      </c>
      <c r="D210" s="36" t="s">
        <v>31</v>
      </c>
      <c r="E210" s="37">
        <v>0</v>
      </c>
      <c r="F210" s="38">
        <v>0</v>
      </c>
      <c r="G210" s="38">
        <v>9500</v>
      </c>
      <c r="H210" s="38">
        <v>0</v>
      </c>
      <c r="I210" s="38">
        <v>0</v>
      </c>
      <c r="J210" s="29">
        <f t="shared" si="80"/>
        <v>9500</v>
      </c>
      <c r="K210" s="44">
        <v>0</v>
      </c>
      <c r="L210" s="38">
        <v>0</v>
      </c>
      <c r="M210" s="40">
        <f t="shared" si="95"/>
        <v>0</v>
      </c>
      <c r="N210" s="44">
        <v>0</v>
      </c>
      <c r="O210" s="38">
        <v>0</v>
      </c>
      <c r="P210" s="40">
        <f t="shared" si="83"/>
        <v>0</v>
      </c>
      <c r="Q210" s="41">
        <f t="shared" si="84"/>
        <v>9500</v>
      </c>
    </row>
    <row r="211" spans="1:17" x14ac:dyDescent="0.2">
      <c r="A211" s="91"/>
      <c r="B211" s="93"/>
      <c r="C211" s="95"/>
      <c r="D211" s="36"/>
      <c r="E211" s="31"/>
      <c r="F211" s="43"/>
      <c r="G211" s="43">
        <v>1971.86</v>
      </c>
      <c r="H211" s="43"/>
      <c r="I211" s="43"/>
      <c r="J211" s="34">
        <f t="shared" si="80"/>
        <v>1971.86</v>
      </c>
      <c r="K211" s="55"/>
      <c r="L211" s="43"/>
      <c r="M211" s="34">
        <f t="shared" si="95"/>
        <v>0</v>
      </c>
      <c r="N211" s="55"/>
      <c r="O211" s="43"/>
      <c r="P211" s="34">
        <f t="shared" si="83"/>
        <v>0</v>
      </c>
      <c r="Q211" s="35">
        <f t="shared" si="84"/>
        <v>1971.86</v>
      </c>
    </row>
    <row r="212" spans="1:17" x14ac:dyDescent="0.2">
      <c r="A212" s="91" t="s">
        <v>166</v>
      </c>
      <c r="B212" s="93"/>
      <c r="C212" s="95" t="s">
        <v>285</v>
      </c>
      <c r="D212" s="36" t="s">
        <v>71</v>
      </c>
      <c r="E212" s="37">
        <v>47631</v>
      </c>
      <c r="F212" s="38">
        <v>16648</v>
      </c>
      <c r="G212" s="38">
        <v>15449</v>
      </c>
      <c r="H212" s="38">
        <v>300</v>
      </c>
      <c r="I212" s="38">
        <v>0</v>
      </c>
      <c r="J212" s="29">
        <f t="shared" si="80"/>
        <v>80028</v>
      </c>
      <c r="K212" s="44">
        <v>0</v>
      </c>
      <c r="L212" s="38">
        <v>0</v>
      </c>
      <c r="M212" s="40">
        <f t="shared" si="95"/>
        <v>0</v>
      </c>
      <c r="N212" s="44">
        <v>0</v>
      </c>
      <c r="O212" s="38">
        <v>0</v>
      </c>
      <c r="P212" s="40">
        <f t="shared" si="83"/>
        <v>0</v>
      </c>
      <c r="Q212" s="41">
        <f t="shared" si="84"/>
        <v>80028</v>
      </c>
    </row>
    <row r="213" spans="1:17" x14ac:dyDescent="0.2">
      <c r="A213" s="91"/>
      <c r="B213" s="93"/>
      <c r="C213" s="95"/>
      <c r="D213" s="36"/>
      <c r="E213" s="42">
        <v>3012.82</v>
      </c>
      <c r="F213" s="43">
        <v>1066.58</v>
      </c>
      <c r="G213" s="43">
        <v>2511.4899999999998</v>
      </c>
      <c r="H213" s="43">
        <v>0</v>
      </c>
      <c r="I213" s="43"/>
      <c r="J213" s="34">
        <f t="shared" si="80"/>
        <v>6590.8899999999994</v>
      </c>
      <c r="K213" s="55"/>
      <c r="L213" s="43"/>
      <c r="M213" s="34">
        <f t="shared" si="95"/>
        <v>0</v>
      </c>
      <c r="N213" s="55"/>
      <c r="O213" s="43"/>
      <c r="P213" s="34">
        <f t="shared" si="83"/>
        <v>0</v>
      </c>
      <c r="Q213" s="35">
        <f t="shared" si="84"/>
        <v>6590.8899999999994</v>
      </c>
    </row>
    <row r="214" spans="1:17" x14ac:dyDescent="0.2">
      <c r="A214" s="91" t="s">
        <v>167</v>
      </c>
      <c r="B214" s="93"/>
      <c r="C214" s="95" t="s">
        <v>168</v>
      </c>
      <c r="D214" s="36" t="s">
        <v>71</v>
      </c>
      <c r="E214" s="37">
        <v>0</v>
      </c>
      <c r="F214" s="38">
        <v>0</v>
      </c>
      <c r="G214" s="38">
        <v>2000</v>
      </c>
      <c r="H214" s="38">
        <v>0</v>
      </c>
      <c r="I214" s="38">
        <v>0</v>
      </c>
      <c r="J214" s="29">
        <f t="shared" si="80"/>
        <v>2000</v>
      </c>
      <c r="K214" s="44">
        <v>401307</v>
      </c>
      <c r="L214" s="38">
        <v>0</v>
      </c>
      <c r="M214" s="40">
        <f t="shared" si="95"/>
        <v>401307</v>
      </c>
      <c r="N214" s="44">
        <v>0</v>
      </c>
      <c r="O214" s="38">
        <v>0</v>
      </c>
      <c r="P214" s="40">
        <f t="shared" si="83"/>
        <v>0</v>
      </c>
      <c r="Q214" s="41">
        <f t="shared" si="84"/>
        <v>403307</v>
      </c>
    </row>
    <row r="215" spans="1:17" ht="13.5" thickBot="1" x14ac:dyDescent="0.25">
      <c r="A215" s="92"/>
      <c r="B215" s="94"/>
      <c r="C215" s="96"/>
      <c r="D215" s="50"/>
      <c r="E215" s="51"/>
      <c r="F215" s="45"/>
      <c r="G215" s="45">
        <v>0</v>
      </c>
      <c r="H215" s="45"/>
      <c r="I215" s="45"/>
      <c r="J215" s="24">
        <f t="shared" si="80"/>
        <v>0</v>
      </c>
      <c r="K215" s="56">
        <v>0</v>
      </c>
      <c r="L215" s="45"/>
      <c r="M215" s="24">
        <f t="shared" si="95"/>
        <v>0</v>
      </c>
      <c r="N215" s="56"/>
      <c r="O215" s="45"/>
      <c r="P215" s="24">
        <f t="shared" si="83"/>
        <v>0</v>
      </c>
      <c r="Q215" s="25">
        <f t="shared" si="84"/>
        <v>0</v>
      </c>
    </row>
    <row r="216" spans="1:17" ht="13.5" thickBot="1" x14ac:dyDescent="0.25">
      <c r="D216" s="48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x14ac:dyDescent="0.2">
      <c r="A217" s="104" t="s">
        <v>169</v>
      </c>
      <c r="B217" s="105"/>
      <c r="C217" s="108" t="s">
        <v>170</v>
      </c>
      <c r="D217" s="101"/>
      <c r="E217" s="16">
        <f>E219+E221+E223+E225+E227+E229+E231+E233+E235+E237</f>
        <v>121433</v>
      </c>
      <c r="F217" s="17">
        <f t="shared" ref="F217:I218" si="96">F219+F221+F223+F225+F227+F229+F231+F233+F235+F237</f>
        <v>42490</v>
      </c>
      <c r="G217" s="17">
        <f t="shared" si="96"/>
        <v>42033</v>
      </c>
      <c r="H217" s="17">
        <f t="shared" si="96"/>
        <v>10752</v>
      </c>
      <c r="I217" s="17">
        <f t="shared" si="96"/>
        <v>0</v>
      </c>
      <c r="J217" s="19">
        <f t="shared" ref="J217:J238" si="97">SUM(E217:I217)</f>
        <v>216708</v>
      </c>
      <c r="K217" s="52">
        <f>K219+K221+K223+K225+K227+K229+K231+K233+K235+K237</f>
        <v>0</v>
      </c>
      <c r="L217" s="17">
        <f>L219+L221+L223+L225+L227+L229+L231+L233+L235+L237</f>
        <v>0</v>
      </c>
      <c r="M217" s="19">
        <f t="shared" ref="M217:M238" si="98">SUM(K217:L217)</f>
        <v>0</v>
      </c>
      <c r="N217" s="52">
        <f>N219+N221+N223+N225+N227+N229+N231+N233+N235+N237</f>
        <v>0</v>
      </c>
      <c r="O217" s="17">
        <f>O219+O221+O223+O225+O227+O229+O231+O233+O235+O237</f>
        <v>0</v>
      </c>
      <c r="P217" s="19">
        <f t="shared" ref="P217:P238" si="99">SUM(N217:O217)</f>
        <v>0</v>
      </c>
      <c r="Q217" s="20">
        <f t="shared" ref="Q217:Q238" si="100">P217+M217+J217</f>
        <v>216708</v>
      </c>
    </row>
    <row r="218" spans="1:17" ht="13.5" thickBot="1" x14ac:dyDescent="0.25">
      <c r="A218" s="106"/>
      <c r="B218" s="107"/>
      <c r="C218" s="109"/>
      <c r="D218" s="102"/>
      <c r="E218" s="21">
        <f>E220+E222+E224+E226+E228+E230+E232+E234+E236+E238</f>
        <v>9453.35</v>
      </c>
      <c r="F218" s="22">
        <f t="shared" si="96"/>
        <v>3408.27</v>
      </c>
      <c r="G218" s="22">
        <f t="shared" si="96"/>
        <v>3735.99</v>
      </c>
      <c r="H218" s="22">
        <f t="shared" si="96"/>
        <v>524.95000000000005</v>
      </c>
      <c r="I218" s="22">
        <f t="shared" si="96"/>
        <v>0</v>
      </c>
      <c r="J218" s="24">
        <f t="shared" si="97"/>
        <v>17122.560000000001</v>
      </c>
      <c r="K218" s="53">
        <f>K220+K222+K224+K226+K228+K230+K232+K234+K236+K238</f>
        <v>0</v>
      </c>
      <c r="L218" s="22">
        <f>L220+L222+L224+L226+L228+L230+L232+L234+L236+L238</f>
        <v>0</v>
      </c>
      <c r="M218" s="24">
        <f t="shared" si="98"/>
        <v>0</v>
      </c>
      <c r="N218" s="53">
        <f>N220+N222+N224+N226+N228+N230+N232+N234+N236+N238</f>
        <v>0</v>
      </c>
      <c r="O218" s="22">
        <f>O220+O222+O224+O226+O228+O230+O232+O234+O236+O238</f>
        <v>0</v>
      </c>
      <c r="P218" s="24">
        <f t="shared" si="99"/>
        <v>0</v>
      </c>
      <c r="Q218" s="25">
        <f t="shared" si="100"/>
        <v>17122.560000000001</v>
      </c>
    </row>
    <row r="219" spans="1:17" x14ac:dyDescent="0.2">
      <c r="A219" s="103" t="s">
        <v>171</v>
      </c>
      <c r="B219" s="98"/>
      <c r="C219" s="100" t="s">
        <v>172</v>
      </c>
      <c r="D219" s="49" t="s">
        <v>173</v>
      </c>
      <c r="E219" s="26">
        <v>0</v>
      </c>
      <c r="F219" s="27">
        <v>0</v>
      </c>
      <c r="G219" s="27">
        <v>0</v>
      </c>
      <c r="H219" s="27">
        <v>1230</v>
      </c>
      <c r="I219" s="27">
        <v>0</v>
      </c>
      <c r="J219" s="29">
        <f t="shared" si="97"/>
        <v>1230</v>
      </c>
      <c r="K219" s="54">
        <v>0</v>
      </c>
      <c r="L219" s="27">
        <v>0</v>
      </c>
      <c r="M219" s="29">
        <f>SUM(K219:L219)</f>
        <v>0</v>
      </c>
      <c r="N219" s="54">
        <v>0</v>
      </c>
      <c r="O219" s="27">
        <v>0</v>
      </c>
      <c r="P219" s="29">
        <f t="shared" si="99"/>
        <v>0</v>
      </c>
      <c r="Q219" s="30">
        <f t="shared" si="100"/>
        <v>1230</v>
      </c>
    </row>
    <row r="220" spans="1:17" x14ac:dyDescent="0.2">
      <c r="A220" s="91"/>
      <c r="B220" s="93"/>
      <c r="C220" s="95"/>
      <c r="D220" s="36"/>
      <c r="E220" s="42"/>
      <c r="F220" s="43"/>
      <c r="G220" s="43"/>
      <c r="H220" s="43">
        <v>0</v>
      </c>
      <c r="I220" s="43"/>
      <c r="J220" s="34">
        <f t="shared" si="97"/>
        <v>0</v>
      </c>
      <c r="K220" s="55"/>
      <c r="L220" s="43"/>
      <c r="M220" s="34">
        <f t="shared" si="98"/>
        <v>0</v>
      </c>
      <c r="N220" s="55"/>
      <c r="O220" s="43"/>
      <c r="P220" s="34">
        <f t="shared" si="99"/>
        <v>0</v>
      </c>
      <c r="Q220" s="35">
        <f t="shared" si="100"/>
        <v>0</v>
      </c>
    </row>
    <row r="221" spans="1:17" x14ac:dyDescent="0.2">
      <c r="A221" s="91" t="s">
        <v>174</v>
      </c>
      <c r="B221" s="93"/>
      <c r="C221" s="95" t="s">
        <v>175</v>
      </c>
      <c r="D221" s="36" t="s">
        <v>176</v>
      </c>
      <c r="E221" s="37">
        <v>0</v>
      </c>
      <c r="F221" s="38">
        <v>0</v>
      </c>
      <c r="G221" s="38">
        <v>0</v>
      </c>
      <c r="H221" s="38">
        <v>1162</v>
      </c>
      <c r="I221" s="38">
        <v>0</v>
      </c>
      <c r="J221" s="29">
        <f t="shared" si="97"/>
        <v>1162</v>
      </c>
      <c r="K221" s="44">
        <v>0</v>
      </c>
      <c r="L221" s="38">
        <v>0</v>
      </c>
      <c r="M221" s="40">
        <f>SUM(K221:L221)</f>
        <v>0</v>
      </c>
      <c r="N221" s="44">
        <v>0</v>
      </c>
      <c r="O221" s="38">
        <v>0</v>
      </c>
      <c r="P221" s="40">
        <f t="shared" si="99"/>
        <v>0</v>
      </c>
      <c r="Q221" s="41">
        <f t="shared" si="100"/>
        <v>1162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>
        <v>0</v>
      </c>
      <c r="I222" s="43"/>
      <c r="J222" s="34">
        <f t="shared" si="97"/>
        <v>0</v>
      </c>
      <c r="K222" s="55"/>
      <c r="L222" s="43"/>
      <c r="M222" s="34">
        <f t="shared" si="98"/>
        <v>0</v>
      </c>
      <c r="N222" s="55"/>
      <c r="O222" s="43"/>
      <c r="P222" s="34">
        <f t="shared" si="99"/>
        <v>0</v>
      </c>
      <c r="Q222" s="35">
        <f t="shared" si="100"/>
        <v>0</v>
      </c>
    </row>
    <row r="223" spans="1:17" x14ac:dyDescent="0.2">
      <c r="A223" s="91" t="s">
        <v>177</v>
      </c>
      <c r="B223" s="93"/>
      <c r="C223" s="95" t="s">
        <v>178</v>
      </c>
      <c r="D223" s="36" t="s">
        <v>173</v>
      </c>
      <c r="E223" s="37">
        <v>0</v>
      </c>
      <c r="F223" s="38">
        <v>0</v>
      </c>
      <c r="G223" s="38">
        <v>600</v>
      </c>
      <c r="H223" s="38">
        <v>0</v>
      </c>
      <c r="I223" s="38">
        <v>0</v>
      </c>
      <c r="J223" s="29">
        <f t="shared" si="97"/>
        <v>600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99"/>
        <v>0</v>
      </c>
      <c r="Q223" s="41">
        <f t="shared" si="100"/>
        <v>600</v>
      </c>
    </row>
    <row r="224" spans="1:17" x14ac:dyDescent="0.2">
      <c r="A224" s="91"/>
      <c r="B224" s="93"/>
      <c r="C224" s="95"/>
      <c r="D224" s="36"/>
      <c r="E224" s="42"/>
      <c r="F224" s="43"/>
      <c r="G224" s="43">
        <v>375.26</v>
      </c>
      <c r="H224" s="43"/>
      <c r="I224" s="43"/>
      <c r="J224" s="34">
        <f t="shared" si="97"/>
        <v>375.26</v>
      </c>
      <c r="K224" s="55"/>
      <c r="L224" s="43"/>
      <c r="M224" s="34">
        <f t="shared" si="98"/>
        <v>0</v>
      </c>
      <c r="N224" s="55"/>
      <c r="O224" s="43"/>
      <c r="P224" s="34">
        <f t="shared" si="99"/>
        <v>0</v>
      </c>
      <c r="Q224" s="35">
        <f t="shared" si="100"/>
        <v>375.26</v>
      </c>
    </row>
    <row r="225" spans="1:17" x14ac:dyDescent="0.2">
      <c r="A225" s="91" t="s">
        <v>179</v>
      </c>
      <c r="B225" s="93"/>
      <c r="C225" s="95" t="s">
        <v>180</v>
      </c>
      <c r="D225" s="36" t="s">
        <v>181</v>
      </c>
      <c r="E225" s="37">
        <v>21433</v>
      </c>
      <c r="F225" s="38">
        <v>7490</v>
      </c>
      <c r="G225" s="61">
        <v>1380</v>
      </c>
      <c r="H225" s="38">
        <v>200</v>
      </c>
      <c r="I225" s="38">
        <v>0</v>
      </c>
      <c r="J225" s="29">
        <f t="shared" si="97"/>
        <v>30503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99"/>
        <v>0</v>
      </c>
      <c r="Q225" s="41">
        <f t="shared" si="100"/>
        <v>30503</v>
      </c>
    </row>
    <row r="226" spans="1:17" x14ac:dyDescent="0.2">
      <c r="A226" s="91"/>
      <c r="B226" s="93"/>
      <c r="C226" s="95"/>
      <c r="D226" s="36"/>
      <c r="E226" s="42">
        <v>740.52</v>
      </c>
      <c r="F226" s="43">
        <v>262.55</v>
      </c>
      <c r="G226" s="43">
        <v>46.48</v>
      </c>
      <c r="H226" s="43">
        <v>53.51</v>
      </c>
      <c r="I226" s="43"/>
      <c r="J226" s="34">
        <f t="shared" si="97"/>
        <v>1103.06</v>
      </c>
      <c r="K226" s="55"/>
      <c r="L226" s="43"/>
      <c r="M226" s="34">
        <f t="shared" si="98"/>
        <v>0</v>
      </c>
      <c r="N226" s="55"/>
      <c r="O226" s="43"/>
      <c r="P226" s="34">
        <f t="shared" si="99"/>
        <v>0</v>
      </c>
      <c r="Q226" s="35">
        <f t="shared" si="100"/>
        <v>1103.06</v>
      </c>
    </row>
    <row r="227" spans="1:17" x14ac:dyDescent="0.2">
      <c r="A227" s="91" t="s">
        <v>179</v>
      </c>
      <c r="B227" s="93"/>
      <c r="C227" s="95" t="s">
        <v>180</v>
      </c>
      <c r="D227" s="36" t="s">
        <v>182</v>
      </c>
      <c r="E227" s="37">
        <v>100000</v>
      </c>
      <c r="F227" s="38">
        <v>35000</v>
      </c>
      <c r="G227" s="38">
        <v>20280</v>
      </c>
      <c r="H227" s="38">
        <v>750</v>
      </c>
      <c r="I227" s="38">
        <v>0</v>
      </c>
      <c r="J227" s="29">
        <f t="shared" si="97"/>
        <v>156030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99"/>
        <v>0</v>
      </c>
      <c r="Q227" s="41">
        <f t="shared" si="100"/>
        <v>156030</v>
      </c>
    </row>
    <row r="228" spans="1:17" x14ac:dyDescent="0.2">
      <c r="A228" s="91"/>
      <c r="B228" s="93"/>
      <c r="C228" s="95"/>
      <c r="D228" s="36"/>
      <c r="E228" s="42">
        <v>8712.83</v>
      </c>
      <c r="F228" s="43">
        <v>3145.72</v>
      </c>
      <c r="G228" s="43">
        <v>1730.8</v>
      </c>
      <c r="H228" s="43">
        <v>0</v>
      </c>
      <c r="I228" s="43"/>
      <c r="J228" s="34">
        <f t="shared" si="97"/>
        <v>13589.349999999999</v>
      </c>
      <c r="K228" s="55"/>
      <c r="L228" s="43"/>
      <c r="M228" s="34">
        <f t="shared" si="98"/>
        <v>0</v>
      </c>
      <c r="N228" s="55"/>
      <c r="O228" s="43"/>
      <c r="P228" s="34">
        <f t="shared" si="99"/>
        <v>0</v>
      </c>
      <c r="Q228" s="35">
        <f t="shared" si="100"/>
        <v>13589.349999999999</v>
      </c>
    </row>
    <row r="229" spans="1:17" x14ac:dyDescent="0.2">
      <c r="A229" s="91" t="s">
        <v>183</v>
      </c>
      <c r="B229" s="93"/>
      <c r="C229" s="95" t="s">
        <v>184</v>
      </c>
      <c r="D229" s="36" t="s">
        <v>173</v>
      </c>
      <c r="E229" s="37">
        <v>0</v>
      </c>
      <c r="F229" s="38">
        <v>0</v>
      </c>
      <c r="G229" s="38">
        <v>12600</v>
      </c>
      <c r="H229" s="38">
        <v>0</v>
      </c>
      <c r="I229" s="38">
        <v>0</v>
      </c>
      <c r="J229" s="29">
        <f t="shared" si="97"/>
        <v>12600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99"/>
        <v>0</v>
      </c>
      <c r="Q229" s="41">
        <f t="shared" si="100"/>
        <v>12600</v>
      </c>
    </row>
    <row r="230" spans="1:17" x14ac:dyDescent="0.2">
      <c r="A230" s="91"/>
      <c r="B230" s="93"/>
      <c r="C230" s="95"/>
      <c r="D230" s="36"/>
      <c r="E230" s="42"/>
      <c r="F230" s="43"/>
      <c r="G230" s="43">
        <v>990.6</v>
      </c>
      <c r="H230" s="43"/>
      <c r="I230" s="43"/>
      <c r="J230" s="34">
        <f t="shared" si="97"/>
        <v>990.6</v>
      </c>
      <c r="K230" s="55"/>
      <c r="L230" s="43"/>
      <c r="M230" s="34">
        <f t="shared" si="98"/>
        <v>0</v>
      </c>
      <c r="N230" s="55"/>
      <c r="O230" s="43"/>
      <c r="P230" s="34">
        <f t="shared" si="99"/>
        <v>0</v>
      </c>
      <c r="Q230" s="35">
        <f t="shared" si="100"/>
        <v>990.6</v>
      </c>
    </row>
    <row r="231" spans="1:17" x14ac:dyDescent="0.2">
      <c r="A231" s="91" t="s">
        <v>185</v>
      </c>
      <c r="B231" s="93"/>
      <c r="C231" s="95" t="s">
        <v>186</v>
      </c>
      <c r="D231" s="36" t="s">
        <v>187</v>
      </c>
      <c r="E231" s="37">
        <v>0</v>
      </c>
      <c r="F231" s="38">
        <v>0</v>
      </c>
      <c r="G231" s="38">
        <v>7173</v>
      </c>
      <c r="H231" s="38">
        <v>0</v>
      </c>
      <c r="I231" s="38">
        <v>0</v>
      </c>
      <c r="J231" s="29">
        <f t="shared" si="97"/>
        <v>7173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99"/>
        <v>0</v>
      </c>
      <c r="Q231" s="41">
        <f t="shared" si="100"/>
        <v>7173</v>
      </c>
    </row>
    <row r="232" spans="1:17" x14ac:dyDescent="0.2">
      <c r="A232" s="91"/>
      <c r="B232" s="93"/>
      <c r="C232" s="95"/>
      <c r="D232" s="36"/>
      <c r="E232" s="42"/>
      <c r="F232" s="43"/>
      <c r="G232" s="43">
        <v>592.85</v>
      </c>
      <c r="H232" s="43"/>
      <c r="I232" s="43"/>
      <c r="J232" s="34">
        <f t="shared" si="97"/>
        <v>592.85</v>
      </c>
      <c r="K232" s="55"/>
      <c r="L232" s="43"/>
      <c r="M232" s="34">
        <f t="shared" si="98"/>
        <v>0</v>
      </c>
      <c r="N232" s="55"/>
      <c r="O232" s="43"/>
      <c r="P232" s="34">
        <f t="shared" si="99"/>
        <v>0</v>
      </c>
      <c r="Q232" s="35">
        <f t="shared" si="100"/>
        <v>592.85</v>
      </c>
    </row>
    <row r="233" spans="1:17" x14ac:dyDescent="0.2">
      <c r="A233" s="91" t="s">
        <v>188</v>
      </c>
      <c r="B233" s="93"/>
      <c r="C233" s="95" t="s">
        <v>189</v>
      </c>
      <c r="D233" s="36" t="s">
        <v>173</v>
      </c>
      <c r="E233" s="37">
        <v>0</v>
      </c>
      <c r="F233" s="38">
        <v>0</v>
      </c>
      <c r="G233" s="38">
        <v>0</v>
      </c>
      <c r="H233" s="38">
        <v>570</v>
      </c>
      <c r="I233" s="38">
        <v>0</v>
      </c>
      <c r="J233" s="29">
        <f t="shared" si="97"/>
        <v>570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99"/>
        <v>0</v>
      </c>
      <c r="Q233" s="41">
        <f t="shared" si="100"/>
        <v>570</v>
      </c>
    </row>
    <row r="234" spans="1:17" x14ac:dyDescent="0.2">
      <c r="A234" s="91"/>
      <c r="B234" s="93"/>
      <c r="C234" s="95"/>
      <c r="D234" s="36"/>
      <c r="E234" s="42"/>
      <c r="F234" s="43"/>
      <c r="G234" s="43"/>
      <c r="H234" s="43">
        <v>23.52</v>
      </c>
      <c r="I234" s="43"/>
      <c r="J234" s="34">
        <f t="shared" si="97"/>
        <v>23.52</v>
      </c>
      <c r="K234" s="55"/>
      <c r="L234" s="43"/>
      <c r="M234" s="34">
        <f t="shared" si="98"/>
        <v>0</v>
      </c>
      <c r="N234" s="55"/>
      <c r="O234" s="43"/>
      <c r="P234" s="34">
        <f t="shared" si="99"/>
        <v>0</v>
      </c>
      <c r="Q234" s="35">
        <f t="shared" si="100"/>
        <v>23.52</v>
      </c>
    </row>
    <row r="235" spans="1:17" x14ac:dyDescent="0.2">
      <c r="A235" s="91" t="s">
        <v>190</v>
      </c>
      <c r="B235" s="93"/>
      <c r="C235" s="95" t="s">
        <v>191</v>
      </c>
      <c r="D235" s="36" t="s">
        <v>173</v>
      </c>
      <c r="E235" s="37">
        <v>0</v>
      </c>
      <c r="F235" s="38">
        <v>0</v>
      </c>
      <c r="G235" s="38">
        <v>0</v>
      </c>
      <c r="H235" s="38">
        <v>200</v>
      </c>
      <c r="I235" s="38">
        <v>0</v>
      </c>
      <c r="J235" s="29">
        <f t="shared" si="97"/>
        <v>200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99"/>
        <v>0</v>
      </c>
      <c r="Q235" s="41">
        <f t="shared" si="100"/>
        <v>200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>
        <v>115.92</v>
      </c>
      <c r="I236" s="43"/>
      <c r="J236" s="34">
        <f t="shared" si="97"/>
        <v>115.92</v>
      </c>
      <c r="K236" s="55"/>
      <c r="L236" s="43"/>
      <c r="M236" s="34">
        <f t="shared" si="98"/>
        <v>0</v>
      </c>
      <c r="N236" s="55"/>
      <c r="O236" s="43"/>
      <c r="P236" s="34">
        <f t="shared" si="99"/>
        <v>0</v>
      </c>
      <c r="Q236" s="35">
        <f t="shared" si="100"/>
        <v>115.92</v>
      </c>
    </row>
    <row r="237" spans="1:17" x14ac:dyDescent="0.2">
      <c r="A237" s="91" t="s">
        <v>192</v>
      </c>
      <c r="B237" s="93"/>
      <c r="C237" s="95" t="s">
        <v>193</v>
      </c>
      <c r="D237" s="36" t="s">
        <v>194</v>
      </c>
      <c r="E237" s="37">
        <v>0</v>
      </c>
      <c r="F237" s="38">
        <v>0</v>
      </c>
      <c r="G237" s="38">
        <v>0</v>
      </c>
      <c r="H237" s="38">
        <v>6640</v>
      </c>
      <c r="I237" s="38">
        <v>0</v>
      </c>
      <c r="J237" s="29">
        <f t="shared" si="97"/>
        <v>6640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99"/>
        <v>0</v>
      </c>
      <c r="Q237" s="41">
        <f t="shared" si="100"/>
        <v>6640</v>
      </c>
    </row>
    <row r="238" spans="1:17" ht="13.5" thickBot="1" x14ac:dyDescent="0.25">
      <c r="A238" s="92"/>
      <c r="B238" s="94"/>
      <c r="C238" s="96"/>
      <c r="D238" s="50"/>
      <c r="E238" s="51"/>
      <c r="F238" s="45"/>
      <c r="G238" s="45"/>
      <c r="H238" s="45">
        <v>332</v>
      </c>
      <c r="I238" s="45"/>
      <c r="J238" s="24">
        <f t="shared" si="97"/>
        <v>332</v>
      </c>
      <c r="K238" s="56"/>
      <c r="L238" s="45"/>
      <c r="M238" s="24">
        <f t="shared" si="98"/>
        <v>0</v>
      </c>
      <c r="N238" s="56"/>
      <c r="O238" s="45"/>
      <c r="P238" s="24">
        <f t="shared" si="99"/>
        <v>0</v>
      </c>
      <c r="Q238" s="25">
        <f t="shared" si="100"/>
        <v>332</v>
      </c>
    </row>
    <row r="239" spans="1:17" ht="13.5" thickBot="1" x14ac:dyDescent="0.25">
      <c r="D239" s="48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x14ac:dyDescent="0.2">
      <c r="A240" s="104" t="s">
        <v>195</v>
      </c>
      <c r="B240" s="105"/>
      <c r="C240" s="108" t="s">
        <v>196</v>
      </c>
      <c r="D240" s="101"/>
      <c r="E240" s="16">
        <f>E242+E244+E246+E248+E250+E252+E254+E256+E258</f>
        <v>0</v>
      </c>
      <c r="F240" s="17">
        <f t="shared" ref="E240:I241" si="101">F242+F244+F246+F248+F250+F252+F254+F256+F258</f>
        <v>0</v>
      </c>
      <c r="G240" s="17">
        <f>G242+G244+G246+G248+G250+G252+G254+G256+G258</f>
        <v>80066</v>
      </c>
      <c r="H240" s="17">
        <f t="shared" si="101"/>
        <v>0</v>
      </c>
      <c r="I240" s="17">
        <f>I242+I244+I246+I248+I250+I252+I254+I256+I258</f>
        <v>14372</v>
      </c>
      <c r="J240" s="19">
        <f>SUM(E240:I240)</f>
        <v>94438</v>
      </c>
      <c r="K240" s="52">
        <f>K242+K244+K246+K248+K250+K252+K254+K256+K258</f>
        <v>16090</v>
      </c>
      <c r="L240" s="17">
        <f>L242+L244+L246+L248+L250+L252+L254+L256+L258</f>
        <v>0</v>
      </c>
      <c r="M240" s="19">
        <f>SUM(K240:L240)</f>
        <v>16090</v>
      </c>
      <c r="N240" s="52">
        <f>N242+N244+N246+N248+N250+N252+N254+N256+N258</f>
        <v>0</v>
      </c>
      <c r="O240" s="17">
        <f>O242+O244+O246+O248+O250+O252+O254+O256+O258</f>
        <v>76116</v>
      </c>
      <c r="P240" s="19">
        <f>SUM(N240:O240)</f>
        <v>76116</v>
      </c>
      <c r="Q240" s="20">
        <f>P240+M240+J240</f>
        <v>186644</v>
      </c>
    </row>
    <row r="241" spans="1:17" ht="13.5" thickBot="1" x14ac:dyDescent="0.25">
      <c r="A241" s="106"/>
      <c r="B241" s="107"/>
      <c r="C241" s="109"/>
      <c r="D241" s="102"/>
      <c r="E241" s="21">
        <f t="shared" si="101"/>
        <v>0</v>
      </c>
      <c r="F241" s="22">
        <f t="shared" si="101"/>
        <v>0</v>
      </c>
      <c r="G241" s="22">
        <f t="shared" si="101"/>
        <v>3535.57</v>
      </c>
      <c r="H241" s="22">
        <f t="shared" si="101"/>
        <v>0</v>
      </c>
      <c r="I241" s="22">
        <f t="shared" si="101"/>
        <v>1292.25</v>
      </c>
      <c r="J241" s="24">
        <f t="shared" ref="J241:J259" si="102">SUM(E241:I241)</f>
        <v>4827.82</v>
      </c>
      <c r="K241" s="53">
        <f>K243+K245+K247+K249+K251+K253+K255+K257+K259</f>
        <v>0</v>
      </c>
      <c r="L241" s="22">
        <f>L243+L245+L247+L249+L251+L253+L255+L257+L259</f>
        <v>0</v>
      </c>
      <c r="M241" s="24">
        <f t="shared" ref="M241:M257" si="103">SUM(K241:L241)</f>
        <v>0</v>
      </c>
      <c r="N241" s="53">
        <f>N243+N245+N247+N249+N251+N253+N255+N257+N259</f>
        <v>0</v>
      </c>
      <c r="O241" s="22">
        <f>O243+O245+O247+O249+O251+O253+O255+O257+O259</f>
        <v>6288.5899999999992</v>
      </c>
      <c r="P241" s="24">
        <f t="shared" ref="P241:P259" si="104">SUM(N241:O241)</f>
        <v>6288.5899999999992</v>
      </c>
      <c r="Q241" s="25">
        <f t="shared" ref="Q241:Q259" si="105">P241+M241+J241</f>
        <v>11116.41</v>
      </c>
    </row>
    <row r="242" spans="1:17" hidden="1" x14ac:dyDescent="0.2">
      <c r="A242" s="103" t="s">
        <v>197</v>
      </c>
      <c r="B242" s="98"/>
      <c r="C242" s="100" t="s">
        <v>198</v>
      </c>
      <c r="D242" s="110"/>
      <c r="E242" s="26">
        <v>0</v>
      </c>
      <c r="F242" s="27">
        <v>0</v>
      </c>
      <c r="G242" s="27">
        <v>0</v>
      </c>
      <c r="H242" s="27">
        <v>0</v>
      </c>
      <c r="I242" s="27">
        <v>0</v>
      </c>
      <c r="J242" s="29">
        <f t="shared" si="102"/>
        <v>0</v>
      </c>
      <c r="K242" s="54">
        <v>0</v>
      </c>
      <c r="L242" s="27">
        <v>0</v>
      </c>
      <c r="M242" s="29">
        <f>SUM(K242:L242)</f>
        <v>0</v>
      </c>
      <c r="N242" s="54">
        <v>0</v>
      </c>
      <c r="O242" s="27">
        <v>0</v>
      </c>
      <c r="P242" s="29">
        <f t="shared" si="104"/>
        <v>0</v>
      </c>
      <c r="Q242" s="30">
        <f t="shared" si="105"/>
        <v>0</v>
      </c>
    </row>
    <row r="243" spans="1:17" hidden="1" x14ac:dyDescent="0.2">
      <c r="A243" s="91"/>
      <c r="B243" s="93"/>
      <c r="C243" s="95"/>
      <c r="D243" s="111"/>
      <c r="E243" s="42"/>
      <c r="F243" s="43"/>
      <c r="G243" s="43"/>
      <c r="H243" s="43"/>
      <c r="I243" s="43"/>
      <c r="J243" s="34"/>
      <c r="K243" s="55"/>
      <c r="L243" s="43"/>
      <c r="M243" s="34">
        <f t="shared" si="103"/>
        <v>0</v>
      </c>
      <c r="N243" s="55"/>
      <c r="O243" s="43"/>
      <c r="P243" s="34">
        <f t="shared" si="104"/>
        <v>0</v>
      </c>
      <c r="Q243" s="35">
        <f t="shared" si="105"/>
        <v>0</v>
      </c>
    </row>
    <row r="244" spans="1:17" x14ac:dyDescent="0.2">
      <c r="A244" s="91" t="s">
        <v>199</v>
      </c>
      <c r="B244" s="93"/>
      <c r="C244" s="95" t="s">
        <v>200</v>
      </c>
      <c r="D244" s="36" t="s">
        <v>26</v>
      </c>
      <c r="E244" s="37">
        <v>0</v>
      </c>
      <c r="F244" s="38">
        <v>0</v>
      </c>
      <c r="G244" s="38">
        <v>79900</v>
      </c>
      <c r="H244" s="38">
        <v>0</v>
      </c>
      <c r="I244" s="38">
        <v>0</v>
      </c>
      <c r="J244" s="29">
        <f t="shared" si="102"/>
        <v>79900</v>
      </c>
      <c r="K244" s="44">
        <v>0</v>
      </c>
      <c r="L244" s="38">
        <v>0</v>
      </c>
      <c r="M244" s="40">
        <f>SUM(K244:L244)</f>
        <v>0</v>
      </c>
      <c r="N244" s="44">
        <v>0</v>
      </c>
      <c r="O244" s="38">
        <v>0</v>
      </c>
      <c r="P244" s="40">
        <f t="shared" si="104"/>
        <v>0</v>
      </c>
      <c r="Q244" s="41">
        <f t="shared" si="105"/>
        <v>79900</v>
      </c>
    </row>
    <row r="245" spans="1:17" x14ac:dyDescent="0.2">
      <c r="A245" s="91"/>
      <c r="B245" s="93"/>
      <c r="C245" s="95"/>
      <c r="D245" s="36"/>
      <c r="E245" s="42"/>
      <c r="F245" s="43"/>
      <c r="G245" s="43">
        <v>3535.57</v>
      </c>
      <c r="H245" s="43"/>
      <c r="I245" s="43"/>
      <c r="J245" s="34">
        <f t="shared" si="102"/>
        <v>3535.57</v>
      </c>
      <c r="K245" s="55"/>
      <c r="L245" s="43"/>
      <c r="M245" s="34">
        <f t="shared" si="103"/>
        <v>0</v>
      </c>
      <c r="N245" s="55"/>
      <c r="O245" s="43"/>
      <c r="P245" s="34">
        <f t="shared" si="104"/>
        <v>0</v>
      </c>
      <c r="Q245" s="35">
        <f t="shared" si="105"/>
        <v>3535.57</v>
      </c>
    </row>
    <row r="246" spans="1:17" x14ac:dyDescent="0.2">
      <c r="A246" s="91" t="s">
        <v>201</v>
      </c>
      <c r="B246" s="93"/>
      <c r="C246" s="95" t="s">
        <v>202</v>
      </c>
      <c r="D246" s="36" t="s">
        <v>120</v>
      </c>
      <c r="E246" s="37">
        <v>0</v>
      </c>
      <c r="F246" s="38">
        <v>0</v>
      </c>
      <c r="G246" s="38">
        <v>0</v>
      </c>
      <c r="H246" s="38">
        <v>0</v>
      </c>
      <c r="I246" s="38">
        <v>1590</v>
      </c>
      <c r="J246" s="29">
        <f t="shared" si="102"/>
        <v>1590</v>
      </c>
      <c r="K246" s="44"/>
      <c r="L246" s="38">
        <v>0</v>
      </c>
      <c r="M246" s="40">
        <f>SUM(K246:L246)</f>
        <v>0</v>
      </c>
      <c r="N246" s="44">
        <v>0</v>
      </c>
      <c r="O246" s="38">
        <v>28202</v>
      </c>
      <c r="P246" s="40">
        <f t="shared" si="104"/>
        <v>28202</v>
      </c>
      <c r="Q246" s="41">
        <f t="shared" si="105"/>
        <v>29792</v>
      </c>
    </row>
    <row r="247" spans="1:17" x14ac:dyDescent="0.2">
      <c r="A247" s="91"/>
      <c r="B247" s="93"/>
      <c r="C247" s="95"/>
      <c r="D247" s="36"/>
      <c r="E247" s="42"/>
      <c r="F247" s="43"/>
      <c r="G247" s="43"/>
      <c r="H247" s="43"/>
      <c r="I247" s="43">
        <v>172.7</v>
      </c>
      <c r="J247" s="34">
        <f t="shared" si="102"/>
        <v>172.7</v>
      </c>
      <c r="K247" s="55"/>
      <c r="L247" s="43"/>
      <c r="M247" s="34">
        <f t="shared" si="103"/>
        <v>0</v>
      </c>
      <c r="N247" s="55"/>
      <c r="O247" s="43">
        <v>2350.13</v>
      </c>
      <c r="P247" s="34">
        <f t="shared" si="104"/>
        <v>2350.13</v>
      </c>
      <c r="Q247" s="35">
        <f t="shared" si="105"/>
        <v>2522.83</v>
      </c>
    </row>
    <row r="248" spans="1:17" x14ac:dyDescent="0.2">
      <c r="A248" s="91" t="s">
        <v>201</v>
      </c>
      <c r="B248" s="93"/>
      <c r="C248" s="95" t="s">
        <v>202</v>
      </c>
      <c r="D248" s="36" t="s">
        <v>26</v>
      </c>
      <c r="E248" s="37">
        <v>0</v>
      </c>
      <c r="F248" s="38">
        <v>0</v>
      </c>
      <c r="G248" s="38">
        <v>0</v>
      </c>
      <c r="H248" s="38">
        <v>0</v>
      </c>
      <c r="I248" s="38">
        <v>0</v>
      </c>
      <c r="J248" s="29">
        <f t="shared" si="102"/>
        <v>0</v>
      </c>
      <c r="K248" s="44">
        <v>11090</v>
      </c>
      <c r="L248" s="38">
        <v>0</v>
      </c>
      <c r="M248" s="40">
        <f>SUM(K248:L248)</f>
        <v>11090</v>
      </c>
      <c r="N248" s="44">
        <v>0</v>
      </c>
      <c r="O248" s="38">
        <v>0</v>
      </c>
      <c r="P248" s="40">
        <f t="shared" si="104"/>
        <v>0</v>
      </c>
      <c r="Q248" s="41">
        <f t="shared" si="105"/>
        <v>11090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/>
      <c r="J249" s="34">
        <f t="shared" si="102"/>
        <v>0</v>
      </c>
      <c r="K249" s="55">
        <v>0</v>
      </c>
      <c r="L249" s="43"/>
      <c r="M249" s="34">
        <f t="shared" si="103"/>
        <v>0</v>
      </c>
      <c r="N249" s="55"/>
      <c r="O249" s="43"/>
      <c r="P249" s="34">
        <f t="shared" si="104"/>
        <v>0</v>
      </c>
      <c r="Q249" s="35">
        <f t="shared" si="105"/>
        <v>0</v>
      </c>
    </row>
    <row r="250" spans="1:17" x14ac:dyDescent="0.2">
      <c r="A250" s="91" t="s">
        <v>203</v>
      </c>
      <c r="B250" s="93"/>
      <c r="C250" s="95" t="s">
        <v>204</v>
      </c>
      <c r="D250" s="36" t="s">
        <v>26</v>
      </c>
      <c r="E250" s="37">
        <v>0</v>
      </c>
      <c r="F250" s="38">
        <v>0</v>
      </c>
      <c r="G250" s="38">
        <v>166</v>
      </c>
      <c r="H250" s="38">
        <v>0</v>
      </c>
      <c r="I250" s="38">
        <v>0</v>
      </c>
      <c r="J250" s="29">
        <f t="shared" si="102"/>
        <v>166</v>
      </c>
      <c r="K250" s="44">
        <v>5000</v>
      </c>
      <c r="L250" s="38">
        <v>0</v>
      </c>
      <c r="M250" s="40">
        <f>SUM(K250:L250)</f>
        <v>5000</v>
      </c>
      <c r="N250" s="44">
        <v>0</v>
      </c>
      <c r="O250" s="38">
        <v>0</v>
      </c>
      <c r="P250" s="40">
        <f t="shared" si="104"/>
        <v>0</v>
      </c>
      <c r="Q250" s="41">
        <f t="shared" si="105"/>
        <v>5166</v>
      </c>
    </row>
    <row r="251" spans="1:17" x14ac:dyDescent="0.2">
      <c r="A251" s="91"/>
      <c r="B251" s="93"/>
      <c r="C251" s="95"/>
      <c r="D251" s="36"/>
      <c r="E251" s="42"/>
      <c r="F251" s="43"/>
      <c r="G251" s="43">
        <v>0</v>
      </c>
      <c r="H251" s="43"/>
      <c r="I251" s="43"/>
      <c r="J251" s="34">
        <f t="shared" si="102"/>
        <v>0</v>
      </c>
      <c r="K251" s="55">
        <v>0</v>
      </c>
      <c r="L251" s="43"/>
      <c r="M251" s="34">
        <f t="shared" si="103"/>
        <v>0</v>
      </c>
      <c r="N251" s="55"/>
      <c r="O251" s="43"/>
      <c r="P251" s="34">
        <f t="shared" si="104"/>
        <v>0</v>
      </c>
      <c r="Q251" s="35">
        <f t="shared" si="105"/>
        <v>0</v>
      </c>
    </row>
    <row r="252" spans="1:17" x14ac:dyDescent="0.2">
      <c r="A252" s="91" t="s">
        <v>205</v>
      </c>
      <c r="B252" s="93"/>
      <c r="C252" s="95" t="s">
        <v>208</v>
      </c>
      <c r="D252" s="36" t="s">
        <v>120</v>
      </c>
      <c r="E252" s="37">
        <v>0</v>
      </c>
      <c r="F252" s="38">
        <v>0</v>
      </c>
      <c r="G252" s="38">
        <v>0</v>
      </c>
      <c r="H252" s="38">
        <v>0</v>
      </c>
      <c r="I252" s="38">
        <v>3552</v>
      </c>
      <c r="J252" s="29">
        <f t="shared" si="102"/>
        <v>3552</v>
      </c>
      <c r="K252" s="44">
        <v>0</v>
      </c>
      <c r="L252" s="38">
        <v>0</v>
      </c>
      <c r="M252" s="40">
        <f>SUM(K252:L252)</f>
        <v>0</v>
      </c>
      <c r="N252" s="44">
        <v>0</v>
      </c>
      <c r="O252" s="38"/>
      <c r="P252" s="40">
        <f t="shared" si="104"/>
        <v>0</v>
      </c>
      <c r="Q252" s="41">
        <f t="shared" si="105"/>
        <v>3552</v>
      </c>
    </row>
    <row r="253" spans="1:17" x14ac:dyDescent="0.2">
      <c r="A253" s="91"/>
      <c r="B253" s="93"/>
      <c r="C253" s="95"/>
      <c r="D253" s="36"/>
      <c r="E253" s="42"/>
      <c r="F253" s="43"/>
      <c r="G253" s="43"/>
      <c r="H253" s="43"/>
      <c r="I253" s="43">
        <v>311.77999999999997</v>
      </c>
      <c r="J253" s="34">
        <f t="shared" si="102"/>
        <v>311.77999999999997</v>
      </c>
      <c r="K253" s="55"/>
      <c r="L253" s="43"/>
      <c r="M253" s="34">
        <f t="shared" si="103"/>
        <v>0</v>
      </c>
      <c r="N253" s="55"/>
      <c r="O253" s="43"/>
      <c r="P253" s="34">
        <f t="shared" si="104"/>
        <v>0</v>
      </c>
      <c r="Q253" s="35">
        <f t="shared" si="105"/>
        <v>311.77999999999997</v>
      </c>
    </row>
    <row r="254" spans="1:17" x14ac:dyDescent="0.2">
      <c r="A254" s="91" t="s">
        <v>205</v>
      </c>
      <c r="B254" s="93"/>
      <c r="C254" s="99" t="s">
        <v>206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4317</v>
      </c>
      <c r="J254" s="29">
        <f t="shared" si="102"/>
        <v>4317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>
        <v>15044</v>
      </c>
      <c r="P254" s="40">
        <f t="shared" si="104"/>
        <v>15044</v>
      </c>
      <c r="Q254" s="41">
        <f t="shared" si="105"/>
        <v>19361</v>
      </c>
    </row>
    <row r="255" spans="1:17" x14ac:dyDescent="0.2">
      <c r="A255" s="91"/>
      <c r="B255" s="93"/>
      <c r="C255" s="100"/>
      <c r="D255" s="36"/>
      <c r="E255" s="42"/>
      <c r="F255" s="43"/>
      <c r="G255" s="43"/>
      <c r="H255" s="43"/>
      <c r="I255" s="43">
        <v>378.13</v>
      </c>
      <c r="J255" s="34">
        <f t="shared" si="102"/>
        <v>378.13</v>
      </c>
      <c r="K255" s="55"/>
      <c r="L255" s="43"/>
      <c r="M255" s="34">
        <f t="shared" si="103"/>
        <v>0</v>
      </c>
      <c r="N255" s="55"/>
      <c r="O255" s="43">
        <v>1237.9100000000001</v>
      </c>
      <c r="P255" s="34">
        <f t="shared" si="104"/>
        <v>1237.9100000000001</v>
      </c>
      <c r="Q255" s="35">
        <f t="shared" si="105"/>
        <v>1616.04</v>
      </c>
    </row>
    <row r="256" spans="1:17" ht="12.75" customHeight="1" x14ac:dyDescent="0.2">
      <c r="A256" s="91" t="s">
        <v>205</v>
      </c>
      <c r="B256" s="93"/>
      <c r="C256" s="99" t="s">
        <v>207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4913</v>
      </c>
      <c r="J256" s="29">
        <f t="shared" si="102"/>
        <v>4913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16466</v>
      </c>
      <c r="P256" s="40">
        <f t="shared" si="104"/>
        <v>16466</v>
      </c>
      <c r="Q256" s="41">
        <f t="shared" si="105"/>
        <v>21379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>
        <v>429.64</v>
      </c>
      <c r="J257" s="34">
        <f t="shared" si="102"/>
        <v>429.64</v>
      </c>
      <c r="K257" s="55"/>
      <c r="L257" s="43"/>
      <c r="M257" s="34">
        <f t="shared" si="103"/>
        <v>0</v>
      </c>
      <c r="N257" s="55"/>
      <c r="O257" s="43">
        <v>1353.77</v>
      </c>
      <c r="P257" s="34">
        <f t="shared" si="104"/>
        <v>1353.77</v>
      </c>
      <c r="Q257" s="35">
        <f t="shared" si="105"/>
        <v>1783.4099999999999</v>
      </c>
    </row>
    <row r="258" spans="1:17" x14ac:dyDescent="0.2">
      <c r="A258" s="91" t="s">
        <v>205</v>
      </c>
      <c r="B258" s="93"/>
      <c r="C258" s="95" t="s">
        <v>209</v>
      </c>
      <c r="D258" s="36" t="s">
        <v>26</v>
      </c>
      <c r="E258" s="37">
        <v>0</v>
      </c>
      <c r="F258" s="38">
        <v>0</v>
      </c>
      <c r="G258" s="38">
        <v>0</v>
      </c>
      <c r="H258" s="38">
        <v>0</v>
      </c>
      <c r="I258" s="38">
        <v>0</v>
      </c>
      <c r="J258" s="29">
        <f t="shared" si="102"/>
        <v>0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16404</v>
      </c>
      <c r="P258" s="40">
        <f t="shared" si="104"/>
        <v>16404</v>
      </c>
      <c r="Q258" s="41">
        <f t="shared" si="105"/>
        <v>16404</v>
      </c>
    </row>
    <row r="259" spans="1:17" ht="13.5" thickBot="1" x14ac:dyDescent="0.25">
      <c r="A259" s="92"/>
      <c r="B259" s="94"/>
      <c r="C259" s="96"/>
      <c r="D259" s="50"/>
      <c r="E259" s="51"/>
      <c r="F259" s="45"/>
      <c r="G259" s="45"/>
      <c r="H259" s="45"/>
      <c r="I259" s="45"/>
      <c r="J259" s="24">
        <f t="shared" si="102"/>
        <v>0</v>
      </c>
      <c r="K259" s="56"/>
      <c r="L259" s="45"/>
      <c r="M259" s="24">
        <v>0</v>
      </c>
      <c r="N259" s="56"/>
      <c r="O259" s="45">
        <v>1346.78</v>
      </c>
      <c r="P259" s="24">
        <f t="shared" si="104"/>
        <v>1346.78</v>
      </c>
      <c r="Q259" s="25">
        <f t="shared" si="105"/>
        <v>1346.78</v>
      </c>
    </row>
    <row r="260" spans="1:17" ht="13.5" thickBot="1" x14ac:dyDescent="0.25">
      <c r="D260" s="48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x14ac:dyDescent="0.2">
      <c r="A261" s="104" t="s">
        <v>210</v>
      </c>
      <c r="B261" s="105"/>
      <c r="C261" s="108" t="s">
        <v>211</v>
      </c>
      <c r="D261" s="101"/>
      <c r="E261" s="16">
        <f t="shared" ref="E261:I262" si="106">E263+E265+E267+E269+E287+E289+E291+E313+E315+E317</f>
        <v>308417</v>
      </c>
      <c r="F261" s="17">
        <f t="shared" si="106"/>
        <v>110645</v>
      </c>
      <c r="G261" s="17">
        <f>G263+G265+G267+G269+G287+G289+G291+G315+G317</f>
        <v>92437</v>
      </c>
      <c r="H261" s="17">
        <f>H263+H265+H267+H269+H287+H289+H291+H315+H317+H319</f>
        <v>9156</v>
      </c>
      <c r="I261" s="17">
        <f t="shared" si="106"/>
        <v>0</v>
      </c>
      <c r="J261" s="19">
        <f>SUM(E261:I261)</f>
        <v>520655</v>
      </c>
      <c r="K261" s="52">
        <f>K263+K265+K267+K269+K287+K289+K291+K313+K315+K317</f>
        <v>0</v>
      </c>
      <c r="L261" s="17">
        <f>L263+L265+L267+L269+L287+L289+L291+L313+L315+L317</f>
        <v>0</v>
      </c>
      <c r="M261" s="19">
        <f>SUM(K261:L261)</f>
        <v>0</v>
      </c>
      <c r="N261" s="52">
        <f>N263+N265+N267+N269+N287+N289+N291+N313+N315+N317</f>
        <v>0</v>
      </c>
      <c r="O261" s="17">
        <f>O263+O265+O267+O269+O287+O289+O291+O313+O315+O317</f>
        <v>0</v>
      </c>
      <c r="P261" s="18">
        <f>SUM(N261:O261)</f>
        <v>0</v>
      </c>
      <c r="Q261" s="62">
        <f>P261+M261+J261</f>
        <v>520655</v>
      </c>
    </row>
    <row r="262" spans="1:17" ht="13.5" thickBot="1" x14ac:dyDescent="0.25">
      <c r="A262" s="106"/>
      <c r="B262" s="107"/>
      <c r="C262" s="109"/>
      <c r="D262" s="102"/>
      <c r="E262" s="21">
        <f>E264+E266+E268+E270+E288+E290+E292+E314+E316+E318</f>
        <v>22334.18</v>
      </c>
      <c r="F262" s="22">
        <f t="shared" si="106"/>
        <v>7908.14</v>
      </c>
      <c r="G262" s="22">
        <f>G264+G266+G268+G270+G288+G290+G292+G316+G318</f>
        <v>19483.53</v>
      </c>
      <c r="H262" s="22">
        <f>H264+H266+H268+H270+H288+H290+H292+H320+H316+H318</f>
        <v>0</v>
      </c>
      <c r="I262" s="22">
        <f t="shared" si="106"/>
        <v>0</v>
      </c>
      <c r="J262" s="24">
        <f>SUM(E262:I262)</f>
        <v>49725.85</v>
      </c>
      <c r="K262" s="53">
        <f>K264+K266+K268+K270+K288+K290+K292+K314+K316+K318</f>
        <v>0</v>
      </c>
      <c r="L262" s="22">
        <f>L264+L266+L268+L270+L288+L290+L292+L314+L316+L318</f>
        <v>0</v>
      </c>
      <c r="M262" s="24">
        <f>SUM(K262:L262)</f>
        <v>0</v>
      </c>
      <c r="N262" s="53">
        <f>N264+N266+N268+N270+N288+N290+N292+N314+N316+N318</f>
        <v>0</v>
      </c>
      <c r="O262" s="22">
        <f>O264+O266+O268+O270+O288+O290+O292+O314+O316+O318+O320</f>
        <v>0</v>
      </c>
      <c r="P262" s="23">
        <f>SUM(N262:O262)</f>
        <v>0</v>
      </c>
      <c r="Q262" s="63">
        <f>P262+M262+J262</f>
        <v>49725.85</v>
      </c>
    </row>
    <row r="263" spans="1:17" x14ac:dyDescent="0.2">
      <c r="A263" s="103" t="s">
        <v>212</v>
      </c>
      <c r="B263" s="98"/>
      <c r="C263" s="100" t="s">
        <v>213</v>
      </c>
      <c r="D263" s="49" t="s">
        <v>46</v>
      </c>
      <c r="E263" s="26">
        <v>308417</v>
      </c>
      <c r="F263" s="27">
        <v>110645</v>
      </c>
      <c r="G263" s="27">
        <v>0</v>
      </c>
      <c r="H263" s="27">
        <v>0</v>
      </c>
      <c r="I263" s="27">
        <v>0</v>
      </c>
      <c r="J263" s="29">
        <f t="shared" ref="J263:J289" si="107">SUM(E263:I263)</f>
        <v>419062</v>
      </c>
      <c r="K263" s="54"/>
      <c r="L263" s="27">
        <v>0</v>
      </c>
      <c r="M263" s="29">
        <f t="shared" ref="M263:M275" si="108">SUM(K263:L263)</f>
        <v>0</v>
      </c>
      <c r="N263" s="54">
        <v>0</v>
      </c>
      <c r="O263" s="27">
        <v>0</v>
      </c>
      <c r="P263" s="28">
        <f t="shared" ref="P263:P319" si="109">SUM(N263:O263)</f>
        <v>0</v>
      </c>
      <c r="Q263" s="64">
        <f t="shared" ref="Q263:Q320" si="110">P263+M263+J263</f>
        <v>419062</v>
      </c>
    </row>
    <row r="264" spans="1:17" x14ac:dyDescent="0.2">
      <c r="A264" s="91"/>
      <c r="B264" s="93"/>
      <c r="C264" s="95"/>
      <c r="D264" s="36"/>
      <c r="E264" s="42">
        <v>22334.18</v>
      </c>
      <c r="F264" s="43">
        <v>7908.14</v>
      </c>
      <c r="G264" s="43"/>
      <c r="H264" s="43"/>
      <c r="I264" s="43"/>
      <c r="J264" s="34">
        <f t="shared" si="107"/>
        <v>30242.32</v>
      </c>
      <c r="K264" s="55"/>
      <c r="L264" s="43"/>
      <c r="M264" s="34">
        <f t="shared" si="108"/>
        <v>0</v>
      </c>
      <c r="N264" s="55"/>
      <c r="O264" s="43"/>
      <c r="P264" s="33">
        <f t="shared" si="109"/>
        <v>0</v>
      </c>
      <c r="Q264" s="65">
        <f t="shared" si="110"/>
        <v>30242.32</v>
      </c>
    </row>
    <row r="265" spans="1:17" x14ac:dyDescent="0.2">
      <c r="A265" s="91" t="s">
        <v>212</v>
      </c>
      <c r="B265" s="93"/>
      <c r="C265" s="95" t="s">
        <v>214</v>
      </c>
      <c r="D265" s="36"/>
      <c r="E265" s="37">
        <v>0</v>
      </c>
      <c r="F265" s="38">
        <v>0</v>
      </c>
      <c r="G265" s="38">
        <v>2000</v>
      </c>
      <c r="H265" s="38">
        <v>0</v>
      </c>
      <c r="I265" s="38">
        <v>0</v>
      </c>
      <c r="J265" s="40">
        <f t="shared" si="107"/>
        <v>2000</v>
      </c>
      <c r="K265" s="44">
        <v>0</v>
      </c>
      <c r="L265" s="38">
        <v>0</v>
      </c>
      <c r="M265" s="40">
        <f t="shared" si="108"/>
        <v>0</v>
      </c>
      <c r="N265" s="44">
        <v>0</v>
      </c>
      <c r="O265" s="38">
        <v>0</v>
      </c>
      <c r="P265" s="39">
        <f t="shared" si="109"/>
        <v>0</v>
      </c>
      <c r="Q265" s="66">
        <f t="shared" si="110"/>
        <v>2000</v>
      </c>
    </row>
    <row r="266" spans="1:17" x14ac:dyDescent="0.2">
      <c r="A266" s="91"/>
      <c r="B266" s="93"/>
      <c r="C266" s="95"/>
      <c r="D266" s="36"/>
      <c r="E266" s="42"/>
      <c r="F266" s="43"/>
      <c r="G266" s="43">
        <v>49.21</v>
      </c>
      <c r="H266" s="43"/>
      <c r="I266" s="43"/>
      <c r="J266" s="34">
        <f t="shared" si="107"/>
        <v>49.21</v>
      </c>
      <c r="K266" s="55"/>
      <c r="L266" s="43"/>
      <c r="M266" s="34">
        <f t="shared" si="108"/>
        <v>0</v>
      </c>
      <c r="N266" s="55"/>
      <c r="O266" s="43"/>
      <c r="P266" s="33">
        <f t="shared" si="109"/>
        <v>0</v>
      </c>
      <c r="Q266" s="65">
        <f t="shared" si="110"/>
        <v>49.21</v>
      </c>
    </row>
    <row r="267" spans="1:17" x14ac:dyDescent="0.2">
      <c r="A267" s="91" t="s">
        <v>212</v>
      </c>
      <c r="B267" s="93"/>
      <c r="C267" s="95" t="s">
        <v>215</v>
      </c>
      <c r="D267" s="36"/>
      <c r="E267" s="37">
        <v>0</v>
      </c>
      <c r="F267" s="38">
        <v>0</v>
      </c>
      <c r="G267" s="38">
        <v>9630</v>
      </c>
      <c r="H267" s="38">
        <v>0</v>
      </c>
      <c r="I267" s="38">
        <v>0</v>
      </c>
      <c r="J267" s="40">
        <f t="shared" si="107"/>
        <v>9630</v>
      </c>
      <c r="K267" s="44">
        <v>0</v>
      </c>
      <c r="L267" s="38">
        <v>0</v>
      </c>
      <c r="M267" s="40">
        <f t="shared" si="108"/>
        <v>0</v>
      </c>
      <c r="N267" s="44">
        <v>0</v>
      </c>
      <c r="O267" s="38">
        <v>0</v>
      </c>
      <c r="P267" s="39">
        <f t="shared" si="109"/>
        <v>0</v>
      </c>
      <c r="Q267" s="66">
        <f t="shared" si="110"/>
        <v>9630</v>
      </c>
    </row>
    <row r="268" spans="1:17" x14ac:dyDescent="0.2">
      <c r="A268" s="91"/>
      <c r="B268" s="93"/>
      <c r="C268" s="95"/>
      <c r="D268" s="36"/>
      <c r="E268" s="42"/>
      <c r="F268" s="43"/>
      <c r="G268" s="43">
        <v>1015.62</v>
      </c>
      <c r="H268" s="43"/>
      <c r="I268" s="43"/>
      <c r="J268" s="34">
        <f t="shared" si="107"/>
        <v>1015.62</v>
      </c>
      <c r="K268" s="55"/>
      <c r="L268" s="43"/>
      <c r="M268" s="34">
        <f t="shared" si="108"/>
        <v>0</v>
      </c>
      <c r="N268" s="55"/>
      <c r="O268" s="43"/>
      <c r="P268" s="33">
        <f t="shared" si="109"/>
        <v>0</v>
      </c>
      <c r="Q268" s="65">
        <f t="shared" si="110"/>
        <v>1015.62</v>
      </c>
    </row>
    <row r="269" spans="1:17" x14ac:dyDescent="0.2">
      <c r="A269" s="91" t="s">
        <v>212</v>
      </c>
      <c r="B269" s="93"/>
      <c r="C269" s="95" t="s">
        <v>216</v>
      </c>
      <c r="D269" s="36"/>
      <c r="E269" s="37">
        <f t="shared" ref="E269:I270" si="111">E271+E273+E275+E277+E279+E281+E283+E285</f>
        <v>0</v>
      </c>
      <c r="F269" s="38">
        <f t="shared" si="111"/>
        <v>0</v>
      </c>
      <c r="G269" s="38">
        <f t="shared" si="111"/>
        <v>14350</v>
      </c>
      <c r="H269" s="38">
        <f t="shared" si="111"/>
        <v>0</v>
      </c>
      <c r="I269" s="38">
        <f t="shared" si="111"/>
        <v>0</v>
      </c>
      <c r="J269" s="40">
        <f t="shared" si="107"/>
        <v>14350</v>
      </c>
      <c r="K269" s="44">
        <f>K271+K273+K275+K277+K279+K281+K283+K285</f>
        <v>0</v>
      </c>
      <c r="L269" s="38">
        <f>L271+L273+L275+L277+L279+L281+L283+L285</f>
        <v>0</v>
      </c>
      <c r="M269" s="40">
        <f t="shared" si="108"/>
        <v>0</v>
      </c>
      <c r="N269" s="44">
        <f>N271+N273+N275+N277+N279+N281+N283+N285</f>
        <v>0</v>
      </c>
      <c r="O269" s="38">
        <f>O271+O273+O275+O277+O279+O281+O283+O285</f>
        <v>0</v>
      </c>
      <c r="P269" s="39">
        <f t="shared" si="109"/>
        <v>0</v>
      </c>
      <c r="Q269" s="66">
        <f t="shared" si="110"/>
        <v>14350</v>
      </c>
    </row>
    <row r="270" spans="1:17" x14ac:dyDescent="0.2">
      <c r="A270" s="91"/>
      <c r="B270" s="93"/>
      <c r="C270" s="95"/>
      <c r="D270" s="36"/>
      <c r="E270" s="31">
        <f t="shared" si="111"/>
        <v>0</v>
      </c>
      <c r="F270" s="32">
        <f t="shared" si="111"/>
        <v>0</v>
      </c>
      <c r="G270" s="32">
        <f t="shared" si="111"/>
        <v>2185.8000000000002</v>
      </c>
      <c r="H270" s="32">
        <f t="shared" si="111"/>
        <v>0</v>
      </c>
      <c r="I270" s="32">
        <f t="shared" si="111"/>
        <v>0</v>
      </c>
      <c r="J270" s="34">
        <f t="shared" si="107"/>
        <v>2185.8000000000002</v>
      </c>
      <c r="K270" s="57">
        <f>K272+K274+K276+K278+K280+K282+K284+K286</f>
        <v>0</v>
      </c>
      <c r="L270" s="32">
        <f>L272+L274+L276+L278+L280+L282+L284+L286</f>
        <v>0</v>
      </c>
      <c r="M270" s="34">
        <f t="shared" si="108"/>
        <v>0</v>
      </c>
      <c r="N270" s="57">
        <f>N272+N274+N276+N278+N280+N282+N284+N286</f>
        <v>0</v>
      </c>
      <c r="O270" s="32">
        <f>O272+O274+O276+O278+O280+O282+O284+O286</f>
        <v>0</v>
      </c>
      <c r="P270" s="33">
        <f t="shared" si="109"/>
        <v>0</v>
      </c>
      <c r="Q270" s="65">
        <f t="shared" si="110"/>
        <v>2185.8000000000002</v>
      </c>
    </row>
    <row r="271" spans="1:17" x14ac:dyDescent="0.2">
      <c r="A271" s="91"/>
      <c r="B271" s="93" t="s">
        <v>217</v>
      </c>
      <c r="C271" s="95" t="s">
        <v>218</v>
      </c>
      <c r="D271" s="36"/>
      <c r="E271" s="37">
        <v>0</v>
      </c>
      <c r="F271" s="38">
        <v>0</v>
      </c>
      <c r="G271" s="38">
        <v>3000</v>
      </c>
      <c r="H271" s="38">
        <v>0</v>
      </c>
      <c r="I271" s="38">
        <v>0</v>
      </c>
      <c r="J271" s="40">
        <f t="shared" si="107"/>
        <v>3000</v>
      </c>
      <c r="K271" s="44">
        <v>0</v>
      </c>
      <c r="L271" s="38">
        <v>0</v>
      </c>
      <c r="M271" s="40">
        <f t="shared" si="108"/>
        <v>0</v>
      </c>
      <c r="N271" s="44">
        <v>0</v>
      </c>
      <c r="O271" s="38">
        <v>0</v>
      </c>
      <c r="P271" s="39">
        <f t="shared" si="109"/>
        <v>0</v>
      </c>
      <c r="Q271" s="66">
        <f t="shared" si="110"/>
        <v>3000</v>
      </c>
    </row>
    <row r="272" spans="1:17" x14ac:dyDescent="0.2">
      <c r="A272" s="91"/>
      <c r="B272" s="93"/>
      <c r="C272" s="95"/>
      <c r="D272" s="36"/>
      <c r="E272" s="42"/>
      <c r="F272" s="43"/>
      <c r="G272" s="43">
        <v>969.95</v>
      </c>
      <c r="H272" s="43"/>
      <c r="I272" s="43"/>
      <c r="J272" s="34">
        <f t="shared" si="107"/>
        <v>969.95</v>
      </c>
      <c r="K272" s="55"/>
      <c r="L272" s="43"/>
      <c r="M272" s="34">
        <f t="shared" si="108"/>
        <v>0</v>
      </c>
      <c r="N272" s="55"/>
      <c r="O272" s="43"/>
      <c r="P272" s="33">
        <f t="shared" si="109"/>
        <v>0</v>
      </c>
      <c r="Q272" s="65">
        <f t="shared" si="110"/>
        <v>969.95</v>
      </c>
    </row>
    <row r="273" spans="1:17" x14ac:dyDescent="0.2">
      <c r="A273" s="91"/>
      <c r="B273" s="93" t="s">
        <v>219</v>
      </c>
      <c r="C273" s="95" t="s">
        <v>220</v>
      </c>
      <c r="D273" s="36"/>
      <c r="E273" s="37">
        <v>0</v>
      </c>
      <c r="F273" s="38">
        <v>0</v>
      </c>
      <c r="G273" s="38">
        <v>150</v>
      </c>
      <c r="H273" s="38">
        <v>0</v>
      </c>
      <c r="I273" s="38">
        <v>0</v>
      </c>
      <c r="J273" s="40">
        <f t="shared" si="107"/>
        <v>150</v>
      </c>
      <c r="K273" s="44">
        <v>0</v>
      </c>
      <c r="L273" s="38">
        <v>0</v>
      </c>
      <c r="M273" s="40">
        <f t="shared" si="108"/>
        <v>0</v>
      </c>
      <c r="N273" s="44">
        <v>0</v>
      </c>
      <c r="O273" s="38">
        <v>0</v>
      </c>
      <c r="P273" s="39">
        <f t="shared" si="109"/>
        <v>0</v>
      </c>
      <c r="Q273" s="66">
        <f t="shared" si="110"/>
        <v>150</v>
      </c>
    </row>
    <row r="274" spans="1:17" x14ac:dyDescent="0.2">
      <c r="A274" s="91"/>
      <c r="B274" s="93"/>
      <c r="C274" s="95"/>
      <c r="D274" s="36"/>
      <c r="E274" s="42"/>
      <c r="F274" s="43"/>
      <c r="G274" s="43">
        <v>0</v>
      </c>
      <c r="H274" s="43"/>
      <c r="I274" s="43"/>
      <c r="J274" s="34">
        <f t="shared" si="107"/>
        <v>0</v>
      </c>
      <c r="K274" s="55"/>
      <c r="L274" s="43"/>
      <c r="M274" s="34">
        <f t="shared" si="108"/>
        <v>0</v>
      </c>
      <c r="N274" s="55"/>
      <c r="O274" s="43"/>
      <c r="P274" s="33">
        <f t="shared" si="109"/>
        <v>0</v>
      </c>
      <c r="Q274" s="65">
        <f t="shared" si="110"/>
        <v>0</v>
      </c>
    </row>
    <row r="275" spans="1:17" x14ac:dyDescent="0.2">
      <c r="A275" s="91"/>
      <c r="B275" s="93" t="s">
        <v>221</v>
      </c>
      <c r="C275" s="95" t="s">
        <v>222</v>
      </c>
      <c r="D275" s="36"/>
      <c r="E275" s="37">
        <v>0</v>
      </c>
      <c r="F275" s="38">
        <v>0</v>
      </c>
      <c r="G275" s="38">
        <v>700</v>
      </c>
      <c r="H275" s="38">
        <v>0</v>
      </c>
      <c r="I275" s="38">
        <v>0</v>
      </c>
      <c r="J275" s="40">
        <f t="shared" si="107"/>
        <v>700</v>
      </c>
      <c r="K275" s="44">
        <v>0</v>
      </c>
      <c r="L275" s="38">
        <v>0</v>
      </c>
      <c r="M275" s="40">
        <f t="shared" si="108"/>
        <v>0</v>
      </c>
      <c r="N275" s="44">
        <v>0</v>
      </c>
      <c r="O275" s="38">
        <v>0</v>
      </c>
      <c r="P275" s="39">
        <f t="shared" si="109"/>
        <v>0</v>
      </c>
      <c r="Q275" s="66">
        <f t="shared" si="110"/>
        <v>700</v>
      </c>
    </row>
    <row r="276" spans="1:17" x14ac:dyDescent="0.2">
      <c r="A276" s="91"/>
      <c r="B276" s="93"/>
      <c r="C276" s="95"/>
      <c r="D276" s="36"/>
      <c r="E276" s="42"/>
      <c r="F276" s="43"/>
      <c r="G276" s="43">
        <v>0</v>
      </c>
      <c r="H276" s="43"/>
      <c r="I276" s="43"/>
      <c r="J276" s="34">
        <f t="shared" si="107"/>
        <v>0</v>
      </c>
      <c r="K276" s="55"/>
      <c r="L276" s="43"/>
      <c r="M276" s="34">
        <f t="shared" ref="M276:M319" si="112">SUM(K276:L276)</f>
        <v>0</v>
      </c>
      <c r="N276" s="55"/>
      <c r="O276" s="43"/>
      <c r="P276" s="33">
        <f t="shared" si="109"/>
        <v>0</v>
      </c>
      <c r="Q276" s="65">
        <f t="shared" si="110"/>
        <v>0</v>
      </c>
    </row>
    <row r="277" spans="1:17" hidden="1" x14ac:dyDescent="0.2">
      <c r="A277" s="91"/>
      <c r="B277" s="93" t="s">
        <v>223</v>
      </c>
      <c r="C277" s="95" t="s">
        <v>224</v>
      </c>
      <c r="D277" s="36"/>
      <c r="E277" s="37">
        <v>0</v>
      </c>
      <c r="F277" s="38">
        <v>0</v>
      </c>
      <c r="G277" s="38">
        <v>0</v>
      </c>
      <c r="H277" s="38">
        <v>0</v>
      </c>
      <c r="I277" s="38">
        <v>0</v>
      </c>
      <c r="J277" s="40">
        <f t="shared" si="107"/>
        <v>0</v>
      </c>
      <c r="K277" s="44">
        <v>0</v>
      </c>
      <c r="L277" s="38">
        <v>0</v>
      </c>
      <c r="M277" s="40">
        <f t="shared" si="112"/>
        <v>0</v>
      </c>
      <c r="N277" s="44">
        <v>0</v>
      </c>
      <c r="O277" s="38">
        <v>0</v>
      </c>
      <c r="P277" s="39">
        <f t="shared" si="109"/>
        <v>0</v>
      </c>
      <c r="Q277" s="66">
        <f t="shared" si="110"/>
        <v>0</v>
      </c>
    </row>
    <row r="278" spans="1:17" hidden="1" x14ac:dyDescent="0.2">
      <c r="A278" s="91"/>
      <c r="B278" s="93"/>
      <c r="C278" s="95"/>
      <c r="D278" s="36"/>
      <c r="E278" s="42"/>
      <c r="F278" s="43"/>
      <c r="G278" s="43"/>
      <c r="H278" s="43"/>
      <c r="I278" s="43"/>
      <c r="J278" s="34">
        <f t="shared" si="107"/>
        <v>0</v>
      </c>
      <c r="K278" s="55"/>
      <c r="L278" s="43"/>
      <c r="M278" s="34">
        <f t="shared" si="112"/>
        <v>0</v>
      </c>
      <c r="N278" s="55"/>
      <c r="O278" s="43"/>
      <c r="P278" s="33">
        <f t="shared" si="109"/>
        <v>0</v>
      </c>
      <c r="Q278" s="65">
        <f t="shared" si="110"/>
        <v>0</v>
      </c>
    </row>
    <row r="279" spans="1:17" x14ac:dyDescent="0.2">
      <c r="A279" s="91"/>
      <c r="B279" s="93" t="s">
        <v>225</v>
      </c>
      <c r="C279" s="95" t="s">
        <v>226</v>
      </c>
      <c r="D279" s="36"/>
      <c r="E279" s="37">
        <v>0</v>
      </c>
      <c r="F279" s="38">
        <v>0</v>
      </c>
      <c r="G279" s="38">
        <v>8000</v>
      </c>
      <c r="H279" s="38">
        <v>0</v>
      </c>
      <c r="I279" s="38">
        <v>0</v>
      </c>
      <c r="J279" s="40">
        <f t="shared" si="107"/>
        <v>8000</v>
      </c>
      <c r="K279" s="44">
        <v>0</v>
      </c>
      <c r="L279" s="38">
        <v>0</v>
      </c>
      <c r="M279" s="40">
        <f t="shared" si="112"/>
        <v>0</v>
      </c>
      <c r="N279" s="44">
        <v>0</v>
      </c>
      <c r="O279" s="38">
        <v>0</v>
      </c>
      <c r="P279" s="39">
        <f t="shared" si="109"/>
        <v>0</v>
      </c>
      <c r="Q279" s="66">
        <f t="shared" si="110"/>
        <v>8000</v>
      </c>
    </row>
    <row r="280" spans="1:17" x14ac:dyDescent="0.2">
      <c r="A280" s="91"/>
      <c r="B280" s="93"/>
      <c r="C280" s="95"/>
      <c r="D280" s="36"/>
      <c r="E280" s="42"/>
      <c r="F280" s="43"/>
      <c r="G280" s="43">
        <v>121.45</v>
      </c>
      <c r="H280" s="43"/>
      <c r="I280" s="43"/>
      <c r="J280" s="34">
        <f t="shared" si="107"/>
        <v>121.45</v>
      </c>
      <c r="K280" s="55"/>
      <c r="L280" s="43"/>
      <c r="M280" s="34">
        <f t="shared" si="112"/>
        <v>0</v>
      </c>
      <c r="N280" s="55"/>
      <c r="O280" s="43"/>
      <c r="P280" s="33">
        <f t="shared" si="109"/>
        <v>0</v>
      </c>
      <c r="Q280" s="65">
        <f t="shared" si="110"/>
        <v>121.45</v>
      </c>
    </row>
    <row r="281" spans="1:17" x14ac:dyDescent="0.2">
      <c r="A281" s="91"/>
      <c r="B281" s="93" t="s">
        <v>227</v>
      </c>
      <c r="C281" s="95" t="s">
        <v>228</v>
      </c>
      <c r="D281" s="36"/>
      <c r="E281" s="37">
        <v>0</v>
      </c>
      <c r="F281" s="38">
        <v>0</v>
      </c>
      <c r="G281" s="38">
        <v>500</v>
      </c>
      <c r="H281" s="38">
        <v>0</v>
      </c>
      <c r="I281" s="38">
        <v>0</v>
      </c>
      <c r="J281" s="40">
        <f t="shared" si="107"/>
        <v>500</v>
      </c>
      <c r="K281" s="44">
        <v>0</v>
      </c>
      <c r="L281" s="38">
        <v>0</v>
      </c>
      <c r="M281" s="40">
        <f t="shared" si="112"/>
        <v>0</v>
      </c>
      <c r="N281" s="44">
        <v>0</v>
      </c>
      <c r="O281" s="38">
        <v>0</v>
      </c>
      <c r="P281" s="39">
        <f t="shared" si="109"/>
        <v>0</v>
      </c>
      <c r="Q281" s="66">
        <f t="shared" si="110"/>
        <v>500</v>
      </c>
    </row>
    <row r="282" spans="1:17" x14ac:dyDescent="0.2">
      <c r="A282" s="91"/>
      <c r="B282" s="93"/>
      <c r="C282" s="95"/>
      <c r="D282" s="36"/>
      <c r="E282" s="42"/>
      <c r="F282" s="43"/>
      <c r="G282" s="43">
        <v>0</v>
      </c>
      <c r="H282" s="43"/>
      <c r="I282" s="43"/>
      <c r="J282" s="34">
        <f t="shared" si="107"/>
        <v>0</v>
      </c>
      <c r="K282" s="55"/>
      <c r="L282" s="43"/>
      <c r="M282" s="34">
        <f t="shared" si="112"/>
        <v>0</v>
      </c>
      <c r="N282" s="55"/>
      <c r="O282" s="43"/>
      <c r="P282" s="33">
        <f t="shared" si="109"/>
        <v>0</v>
      </c>
      <c r="Q282" s="65">
        <f t="shared" si="110"/>
        <v>0</v>
      </c>
    </row>
    <row r="283" spans="1:17" x14ac:dyDescent="0.2">
      <c r="A283" s="91"/>
      <c r="B283" s="93" t="s">
        <v>229</v>
      </c>
      <c r="C283" s="95" t="s">
        <v>230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07"/>
        <v>500</v>
      </c>
      <c r="K283" s="44">
        <v>0</v>
      </c>
      <c r="L283" s="38">
        <v>0</v>
      </c>
      <c r="M283" s="40">
        <f t="shared" si="112"/>
        <v>0</v>
      </c>
      <c r="N283" s="44">
        <v>0</v>
      </c>
      <c r="O283" s="38">
        <v>0</v>
      </c>
      <c r="P283" s="39">
        <f t="shared" si="109"/>
        <v>0</v>
      </c>
      <c r="Q283" s="66">
        <f t="shared" si="110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>
        <v>0</v>
      </c>
      <c r="H284" s="43"/>
      <c r="I284" s="43"/>
      <c r="J284" s="34">
        <f t="shared" si="107"/>
        <v>0</v>
      </c>
      <c r="K284" s="55"/>
      <c r="L284" s="43"/>
      <c r="M284" s="34">
        <f t="shared" si="112"/>
        <v>0</v>
      </c>
      <c r="N284" s="55"/>
      <c r="O284" s="43"/>
      <c r="P284" s="33">
        <f t="shared" si="109"/>
        <v>0</v>
      </c>
      <c r="Q284" s="65">
        <f t="shared" si="110"/>
        <v>0</v>
      </c>
    </row>
    <row r="285" spans="1:17" x14ac:dyDescent="0.2">
      <c r="A285" s="91"/>
      <c r="B285" s="93" t="s">
        <v>231</v>
      </c>
      <c r="C285" s="95" t="s">
        <v>232</v>
      </c>
      <c r="D285" s="36"/>
      <c r="E285" s="37">
        <v>0</v>
      </c>
      <c r="F285" s="38">
        <v>0</v>
      </c>
      <c r="G285" s="38">
        <v>1500</v>
      </c>
      <c r="H285" s="38">
        <v>0</v>
      </c>
      <c r="I285" s="38">
        <v>0</v>
      </c>
      <c r="J285" s="40">
        <f t="shared" si="107"/>
        <v>1500</v>
      </c>
      <c r="K285" s="44">
        <v>0</v>
      </c>
      <c r="L285" s="38">
        <v>0</v>
      </c>
      <c r="M285" s="40">
        <f t="shared" si="112"/>
        <v>0</v>
      </c>
      <c r="N285" s="44">
        <v>0</v>
      </c>
      <c r="O285" s="38">
        <v>0</v>
      </c>
      <c r="P285" s="39">
        <f t="shared" si="109"/>
        <v>0</v>
      </c>
      <c r="Q285" s="66">
        <f t="shared" si="110"/>
        <v>1500</v>
      </c>
    </row>
    <row r="286" spans="1:17" x14ac:dyDescent="0.2">
      <c r="A286" s="91"/>
      <c r="B286" s="93"/>
      <c r="C286" s="95"/>
      <c r="D286" s="36"/>
      <c r="E286" s="42"/>
      <c r="F286" s="43"/>
      <c r="G286" s="43">
        <v>1094.4000000000001</v>
      </c>
      <c r="H286" s="43"/>
      <c r="I286" s="43"/>
      <c r="J286" s="34">
        <f t="shared" si="107"/>
        <v>1094.4000000000001</v>
      </c>
      <c r="K286" s="55"/>
      <c r="L286" s="43"/>
      <c r="M286" s="34">
        <f t="shared" si="112"/>
        <v>0</v>
      </c>
      <c r="N286" s="55"/>
      <c r="O286" s="43"/>
      <c r="P286" s="33">
        <f t="shared" si="109"/>
        <v>0</v>
      </c>
      <c r="Q286" s="65">
        <f t="shared" si="110"/>
        <v>1094.4000000000001</v>
      </c>
    </row>
    <row r="287" spans="1:17" x14ac:dyDescent="0.2">
      <c r="A287" s="91" t="s">
        <v>212</v>
      </c>
      <c r="B287" s="97"/>
      <c r="C287" s="99" t="s">
        <v>233</v>
      </c>
      <c r="D287" s="36"/>
      <c r="E287" s="37">
        <v>0</v>
      </c>
      <c r="F287" s="38">
        <v>0</v>
      </c>
      <c r="G287" s="38">
        <v>15300</v>
      </c>
      <c r="H287" s="38">
        <v>0</v>
      </c>
      <c r="I287" s="38">
        <v>0</v>
      </c>
      <c r="J287" s="40">
        <f t="shared" si="107"/>
        <v>15300</v>
      </c>
      <c r="K287" s="44">
        <v>0</v>
      </c>
      <c r="L287" s="38">
        <v>0</v>
      </c>
      <c r="M287" s="40">
        <f t="shared" si="112"/>
        <v>0</v>
      </c>
      <c r="N287" s="44">
        <v>0</v>
      </c>
      <c r="O287" s="38">
        <v>0</v>
      </c>
      <c r="P287" s="39">
        <f t="shared" si="109"/>
        <v>0</v>
      </c>
      <c r="Q287" s="66">
        <f t="shared" si="110"/>
        <v>15300</v>
      </c>
    </row>
    <row r="288" spans="1:17" x14ac:dyDescent="0.2">
      <c r="A288" s="91"/>
      <c r="B288" s="98"/>
      <c r="C288" s="100"/>
      <c r="D288" s="36"/>
      <c r="E288" s="42"/>
      <c r="F288" s="43"/>
      <c r="G288" s="43">
        <v>1481.89</v>
      </c>
      <c r="H288" s="43"/>
      <c r="I288" s="43"/>
      <c r="J288" s="34">
        <f t="shared" si="107"/>
        <v>1481.89</v>
      </c>
      <c r="K288" s="55"/>
      <c r="L288" s="43"/>
      <c r="M288" s="34">
        <f t="shared" si="112"/>
        <v>0</v>
      </c>
      <c r="N288" s="55"/>
      <c r="O288" s="43"/>
      <c r="P288" s="33">
        <f t="shared" si="109"/>
        <v>0</v>
      </c>
      <c r="Q288" s="65">
        <f t="shared" si="110"/>
        <v>1481.89</v>
      </c>
    </row>
    <row r="289" spans="1:17" x14ac:dyDescent="0.2">
      <c r="A289" s="91" t="s">
        <v>212</v>
      </c>
      <c r="B289" s="97"/>
      <c r="C289" s="99" t="s">
        <v>234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07"/>
        <v>50</v>
      </c>
      <c r="K289" s="44">
        <v>0</v>
      </c>
      <c r="L289" s="38">
        <v>0</v>
      </c>
      <c r="M289" s="40">
        <f t="shared" si="112"/>
        <v>0</v>
      </c>
      <c r="N289" s="44">
        <v>0</v>
      </c>
      <c r="O289" s="38">
        <v>0</v>
      </c>
      <c r="P289" s="39">
        <f t="shared" si="109"/>
        <v>0</v>
      </c>
      <c r="Q289" s="66">
        <f t="shared" si="110"/>
        <v>50</v>
      </c>
    </row>
    <row r="290" spans="1:17" x14ac:dyDescent="0.2">
      <c r="A290" s="91"/>
      <c r="B290" s="98"/>
      <c r="C290" s="100"/>
      <c r="D290" s="36"/>
      <c r="E290" s="42"/>
      <c r="F290" s="43"/>
      <c r="G290" s="43">
        <v>0</v>
      </c>
      <c r="H290" s="43"/>
      <c r="I290" s="43"/>
      <c r="J290" s="34">
        <f t="shared" ref="J290:J319" si="113">SUM(E290:I290)</f>
        <v>0</v>
      </c>
      <c r="K290" s="55"/>
      <c r="L290" s="43"/>
      <c r="M290" s="34">
        <f t="shared" si="112"/>
        <v>0</v>
      </c>
      <c r="N290" s="55"/>
      <c r="O290" s="43"/>
      <c r="P290" s="33">
        <f t="shared" si="109"/>
        <v>0</v>
      </c>
      <c r="Q290" s="65">
        <f t="shared" si="110"/>
        <v>0</v>
      </c>
    </row>
    <row r="291" spans="1:17" x14ac:dyDescent="0.2">
      <c r="A291" s="91" t="s">
        <v>212</v>
      </c>
      <c r="B291" s="93"/>
      <c r="C291" s="95" t="s">
        <v>235</v>
      </c>
      <c r="D291" s="36"/>
      <c r="E291" s="37">
        <f>E293+E295+E297+E299+E301+E307+E309+E311</f>
        <v>0</v>
      </c>
      <c r="F291" s="38">
        <f>F293+F295+F297+F299+F301+F307+F309+F311</f>
        <v>0</v>
      </c>
      <c r="G291" s="38">
        <f>G293+G295+G297+G299+G301+G303+G305+G307+G309+G311+G313</f>
        <v>51107</v>
      </c>
      <c r="H291" s="38">
        <f>H293+H295+H297+H299+H301+H307+H309+H311</f>
        <v>0</v>
      </c>
      <c r="I291" s="38">
        <f>I293+I295+I297+I299+I301+I307+I309+I311</f>
        <v>0</v>
      </c>
      <c r="J291" s="40">
        <f t="shared" si="113"/>
        <v>51107</v>
      </c>
      <c r="K291" s="44">
        <f>K293+K295+K297+K299+K301+K303+K305+K307</f>
        <v>0</v>
      </c>
      <c r="L291" s="38">
        <f>L293+L295+L297+L299+L301+L303+L305+L307</f>
        <v>0</v>
      </c>
      <c r="M291" s="40">
        <f t="shared" si="112"/>
        <v>0</v>
      </c>
      <c r="N291" s="44">
        <f>N293+N295+N297+N299+N301+N303+N305+N307</f>
        <v>0</v>
      </c>
      <c r="O291" s="38">
        <f>O293+O295+O297+O299+O301+O303+O305+O307</f>
        <v>0</v>
      </c>
      <c r="P291" s="39">
        <f t="shared" si="109"/>
        <v>0</v>
      </c>
      <c r="Q291" s="66">
        <f t="shared" si="110"/>
        <v>51107</v>
      </c>
    </row>
    <row r="292" spans="1:17" x14ac:dyDescent="0.2">
      <c r="A292" s="91"/>
      <c r="B292" s="93"/>
      <c r="C292" s="95"/>
      <c r="D292" s="36"/>
      <c r="E292" s="31">
        <f>E294+E296+E298+E300+E302+E304+E306+E308+E310+E312</f>
        <v>0</v>
      </c>
      <c r="F292" s="32">
        <f>F294+F296+F298+F300+F302+F304+F306+F308+F310+F312</f>
        <v>0</v>
      </c>
      <c r="G292" s="32">
        <f>G294+G296+G298+G300+G302+G304+G306+G308+G310+G312+G314</f>
        <v>14751.01</v>
      </c>
      <c r="H292" s="32">
        <f>H294+H296+H298+H300+H302+H304+H306+H308+H310+H312</f>
        <v>0</v>
      </c>
      <c r="I292" s="32">
        <f>I294+I296+I298+I300+I302+I304+I306+I308+I310+I312</f>
        <v>0</v>
      </c>
      <c r="J292" s="34">
        <f t="shared" si="113"/>
        <v>14751.01</v>
      </c>
      <c r="K292" s="57">
        <f>K294+K296+K298+K300+K302+K304+K306+K308+K310+K312</f>
        <v>0</v>
      </c>
      <c r="L292" s="32">
        <f>L294+L296+L298+L300+L302+L304+L306+L308+L310+L312</f>
        <v>0</v>
      </c>
      <c r="M292" s="34">
        <f t="shared" si="112"/>
        <v>0</v>
      </c>
      <c r="N292" s="57">
        <f>N294+N296+N298+N300+N302+N304+N306+N308+N310+N312</f>
        <v>0</v>
      </c>
      <c r="O292" s="32">
        <f>O294+O296+O298+O300+O302+O304+O306+O308+O310+O312</f>
        <v>0</v>
      </c>
      <c r="P292" s="33">
        <f t="shared" si="109"/>
        <v>0</v>
      </c>
      <c r="Q292" s="65">
        <f t="shared" si="110"/>
        <v>14751.01</v>
      </c>
    </row>
    <row r="293" spans="1:17" x14ac:dyDescent="0.2">
      <c r="A293" s="91"/>
      <c r="B293" s="93" t="s">
        <v>236</v>
      </c>
      <c r="C293" s="95" t="s">
        <v>237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13"/>
        <v>2000</v>
      </c>
      <c r="K293" s="44">
        <v>0</v>
      </c>
      <c r="L293" s="38">
        <v>0</v>
      </c>
      <c r="M293" s="40">
        <f t="shared" si="112"/>
        <v>0</v>
      </c>
      <c r="N293" s="44">
        <v>0</v>
      </c>
      <c r="O293" s="38">
        <v>0</v>
      </c>
      <c r="P293" s="39">
        <f t="shared" si="109"/>
        <v>0</v>
      </c>
      <c r="Q293" s="66">
        <f t="shared" si="110"/>
        <v>2000</v>
      </c>
    </row>
    <row r="294" spans="1:17" x14ac:dyDescent="0.2">
      <c r="A294" s="91"/>
      <c r="B294" s="93"/>
      <c r="C294" s="95"/>
      <c r="D294" s="36"/>
      <c r="E294" s="42"/>
      <c r="F294" s="43"/>
      <c r="G294" s="43">
        <v>60</v>
      </c>
      <c r="H294" s="43"/>
      <c r="I294" s="43"/>
      <c r="J294" s="34">
        <f t="shared" si="113"/>
        <v>60</v>
      </c>
      <c r="K294" s="55"/>
      <c r="L294" s="43"/>
      <c r="M294" s="34">
        <f t="shared" si="112"/>
        <v>0</v>
      </c>
      <c r="N294" s="55"/>
      <c r="O294" s="43"/>
      <c r="P294" s="33">
        <f t="shared" si="109"/>
        <v>0</v>
      </c>
      <c r="Q294" s="65">
        <f t="shared" si="110"/>
        <v>60</v>
      </c>
    </row>
    <row r="295" spans="1:17" x14ac:dyDescent="0.2">
      <c r="A295" s="91"/>
      <c r="B295" s="93" t="s">
        <v>238</v>
      </c>
      <c r="C295" s="95" t="s">
        <v>239</v>
      </c>
      <c r="D295" s="36"/>
      <c r="E295" s="37">
        <v>0</v>
      </c>
      <c r="F295" s="38">
        <v>0</v>
      </c>
      <c r="G295" s="38">
        <v>5800</v>
      </c>
      <c r="H295" s="38">
        <v>0</v>
      </c>
      <c r="I295" s="38">
        <v>0</v>
      </c>
      <c r="J295" s="40">
        <f t="shared" si="113"/>
        <v>5800</v>
      </c>
      <c r="K295" s="44">
        <v>0</v>
      </c>
      <c r="L295" s="38">
        <v>0</v>
      </c>
      <c r="M295" s="40">
        <f t="shared" si="112"/>
        <v>0</v>
      </c>
      <c r="N295" s="44">
        <v>0</v>
      </c>
      <c r="O295" s="38">
        <v>0</v>
      </c>
      <c r="P295" s="39">
        <f t="shared" si="109"/>
        <v>0</v>
      </c>
      <c r="Q295" s="66">
        <f t="shared" si="110"/>
        <v>5800</v>
      </c>
    </row>
    <row r="296" spans="1:17" x14ac:dyDescent="0.2">
      <c r="A296" s="91"/>
      <c r="B296" s="93"/>
      <c r="C296" s="95"/>
      <c r="D296" s="36"/>
      <c r="E296" s="42"/>
      <c r="F296" s="43"/>
      <c r="G296" s="43">
        <v>372.19</v>
      </c>
      <c r="H296" s="43"/>
      <c r="I296" s="43"/>
      <c r="J296" s="34">
        <f t="shared" si="113"/>
        <v>372.19</v>
      </c>
      <c r="K296" s="55"/>
      <c r="L296" s="43"/>
      <c r="M296" s="34">
        <f t="shared" si="112"/>
        <v>0</v>
      </c>
      <c r="N296" s="55"/>
      <c r="O296" s="43"/>
      <c r="P296" s="33">
        <f t="shared" si="109"/>
        <v>0</v>
      </c>
      <c r="Q296" s="65">
        <f t="shared" si="110"/>
        <v>372.19</v>
      </c>
    </row>
    <row r="297" spans="1:17" x14ac:dyDescent="0.2">
      <c r="A297" s="91"/>
      <c r="B297" s="93" t="s">
        <v>240</v>
      </c>
      <c r="C297" s="95" t="s">
        <v>241</v>
      </c>
      <c r="D297" s="36"/>
      <c r="E297" s="37">
        <v>0</v>
      </c>
      <c r="F297" s="38">
        <v>0</v>
      </c>
      <c r="G297" s="38">
        <v>5000</v>
      </c>
      <c r="H297" s="38">
        <v>0</v>
      </c>
      <c r="I297" s="38">
        <v>0</v>
      </c>
      <c r="J297" s="40">
        <f t="shared" si="113"/>
        <v>5000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09"/>
        <v>0</v>
      </c>
      <c r="Q297" s="66">
        <f t="shared" si="110"/>
        <v>5000</v>
      </c>
    </row>
    <row r="298" spans="1:17" x14ac:dyDescent="0.2">
      <c r="A298" s="91"/>
      <c r="B298" s="93"/>
      <c r="C298" s="95"/>
      <c r="D298" s="36"/>
      <c r="E298" s="42"/>
      <c r="F298" s="43"/>
      <c r="G298" s="43">
        <v>0</v>
      </c>
      <c r="H298" s="43"/>
      <c r="I298" s="43"/>
      <c r="J298" s="34">
        <f t="shared" si="113"/>
        <v>0</v>
      </c>
      <c r="K298" s="55"/>
      <c r="L298" s="43"/>
      <c r="M298" s="34">
        <f t="shared" si="112"/>
        <v>0</v>
      </c>
      <c r="N298" s="55"/>
      <c r="O298" s="43"/>
      <c r="P298" s="33">
        <f t="shared" si="109"/>
        <v>0</v>
      </c>
      <c r="Q298" s="65">
        <f t="shared" si="110"/>
        <v>0</v>
      </c>
    </row>
    <row r="299" spans="1:17" x14ac:dyDescent="0.2">
      <c r="A299" s="91"/>
      <c r="B299" s="93" t="s">
        <v>242</v>
      </c>
      <c r="C299" s="95" t="s">
        <v>243</v>
      </c>
      <c r="D299" s="36"/>
      <c r="E299" s="37">
        <v>0</v>
      </c>
      <c r="F299" s="38">
        <v>0</v>
      </c>
      <c r="G299" s="38">
        <v>106</v>
      </c>
      <c r="H299" s="38">
        <v>0</v>
      </c>
      <c r="I299" s="38">
        <v>0</v>
      </c>
      <c r="J299" s="40">
        <f t="shared" si="113"/>
        <v>106</v>
      </c>
      <c r="K299" s="44">
        <v>0</v>
      </c>
      <c r="L299" s="38">
        <v>0</v>
      </c>
      <c r="M299" s="40">
        <f t="shared" si="112"/>
        <v>0</v>
      </c>
      <c r="N299" s="44">
        <v>0</v>
      </c>
      <c r="O299" s="38">
        <v>0</v>
      </c>
      <c r="P299" s="39">
        <f t="shared" si="109"/>
        <v>0</v>
      </c>
      <c r="Q299" s="66">
        <f t="shared" si="110"/>
        <v>106</v>
      </c>
    </row>
    <row r="300" spans="1:17" x14ac:dyDescent="0.2">
      <c r="A300" s="91"/>
      <c r="B300" s="93"/>
      <c r="C300" s="95"/>
      <c r="D300" s="36"/>
      <c r="E300" s="42"/>
      <c r="F300" s="43"/>
      <c r="G300" s="43">
        <v>0</v>
      </c>
      <c r="H300" s="43"/>
      <c r="I300" s="43"/>
      <c r="J300" s="34">
        <f t="shared" si="113"/>
        <v>0</v>
      </c>
      <c r="K300" s="55"/>
      <c r="L300" s="43"/>
      <c r="M300" s="34">
        <f t="shared" si="112"/>
        <v>0</v>
      </c>
      <c r="N300" s="55"/>
      <c r="O300" s="43"/>
      <c r="P300" s="33">
        <f t="shared" si="109"/>
        <v>0</v>
      </c>
      <c r="Q300" s="65">
        <f t="shared" si="110"/>
        <v>0</v>
      </c>
    </row>
    <row r="301" spans="1:17" x14ac:dyDescent="0.2">
      <c r="A301" s="91"/>
      <c r="B301" s="93" t="s">
        <v>244</v>
      </c>
      <c r="C301" s="95" t="s">
        <v>245</v>
      </c>
      <c r="D301" s="36"/>
      <c r="E301" s="37">
        <v>0</v>
      </c>
      <c r="F301" s="38">
        <v>0</v>
      </c>
      <c r="G301" s="38">
        <v>2300</v>
      </c>
      <c r="H301" s="38">
        <v>0</v>
      </c>
      <c r="I301" s="38">
        <v>0</v>
      </c>
      <c r="J301" s="40">
        <f t="shared" si="113"/>
        <v>2300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09"/>
        <v>0</v>
      </c>
      <c r="Q301" s="66">
        <f t="shared" si="110"/>
        <v>2300</v>
      </c>
    </row>
    <row r="302" spans="1:17" x14ac:dyDescent="0.2">
      <c r="A302" s="91"/>
      <c r="B302" s="93"/>
      <c r="C302" s="95"/>
      <c r="D302" s="36"/>
      <c r="E302" s="42"/>
      <c r="F302" s="43"/>
      <c r="G302" s="43">
        <v>189.01</v>
      </c>
      <c r="H302" s="43"/>
      <c r="I302" s="43"/>
      <c r="J302" s="34">
        <f t="shared" si="113"/>
        <v>189.01</v>
      </c>
      <c r="K302" s="55"/>
      <c r="L302" s="43"/>
      <c r="M302" s="34">
        <f t="shared" si="112"/>
        <v>0</v>
      </c>
      <c r="N302" s="55"/>
      <c r="O302" s="43"/>
      <c r="P302" s="33">
        <f t="shared" si="109"/>
        <v>0</v>
      </c>
      <c r="Q302" s="65">
        <f t="shared" si="110"/>
        <v>189.01</v>
      </c>
    </row>
    <row r="303" spans="1:17" x14ac:dyDescent="0.2">
      <c r="A303" s="91"/>
      <c r="B303" s="93" t="s">
        <v>246</v>
      </c>
      <c r="C303" s="95" t="s">
        <v>247</v>
      </c>
      <c r="D303" s="36"/>
      <c r="E303" s="37">
        <v>0</v>
      </c>
      <c r="F303" s="38">
        <v>0</v>
      </c>
      <c r="G303" s="38">
        <v>13700</v>
      </c>
      <c r="H303" s="38">
        <v>0</v>
      </c>
      <c r="I303" s="38">
        <v>0</v>
      </c>
      <c r="J303" s="40">
        <f t="shared" si="113"/>
        <v>13700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09"/>
        <v>0</v>
      </c>
      <c r="Q303" s="66">
        <f t="shared" si="110"/>
        <v>13700</v>
      </c>
    </row>
    <row r="304" spans="1:17" x14ac:dyDescent="0.2">
      <c r="A304" s="91"/>
      <c r="B304" s="93"/>
      <c r="C304" s="95"/>
      <c r="D304" s="36"/>
      <c r="E304" s="42"/>
      <c r="F304" s="43"/>
      <c r="G304" s="43">
        <v>12765.31</v>
      </c>
      <c r="H304" s="43"/>
      <c r="I304" s="43"/>
      <c r="J304" s="34">
        <f t="shared" si="113"/>
        <v>12765.31</v>
      </c>
      <c r="K304" s="55"/>
      <c r="L304" s="43"/>
      <c r="M304" s="34">
        <f t="shared" si="112"/>
        <v>0</v>
      </c>
      <c r="N304" s="55"/>
      <c r="O304" s="43"/>
      <c r="P304" s="33">
        <f t="shared" si="109"/>
        <v>0</v>
      </c>
      <c r="Q304" s="65">
        <f t="shared" si="110"/>
        <v>12765.31</v>
      </c>
    </row>
    <row r="305" spans="1:17" x14ac:dyDescent="0.2">
      <c r="A305" s="91"/>
      <c r="B305" s="93" t="s">
        <v>248</v>
      </c>
      <c r="C305" s="95" t="s">
        <v>249</v>
      </c>
      <c r="D305" s="36"/>
      <c r="E305" s="37">
        <v>0</v>
      </c>
      <c r="F305" s="38">
        <v>0</v>
      </c>
      <c r="G305" s="38">
        <v>6200</v>
      </c>
      <c r="H305" s="38">
        <v>0</v>
      </c>
      <c r="I305" s="38">
        <v>0</v>
      </c>
      <c r="J305" s="40">
        <f t="shared" si="113"/>
        <v>6200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09"/>
        <v>0</v>
      </c>
      <c r="Q305" s="66">
        <f t="shared" si="110"/>
        <v>6200</v>
      </c>
    </row>
    <row r="306" spans="1:17" x14ac:dyDescent="0.2">
      <c r="A306" s="91"/>
      <c r="B306" s="93"/>
      <c r="C306" s="95"/>
      <c r="D306" s="36"/>
      <c r="E306" s="42"/>
      <c r="F306" s="43"/>
      <c r="G306" s="43">
        <v>0</v>
      </c>
      <c r="H306" s="43"/>
      <c r="I306" s="43"/>
      <c r="J306" s="34">
        <f t="shared" si="113"/>
        <v>0</v>
      </c>
      <c r="K306" s="55"/>
      <c r="L306" s="43"/>
      <c r="M306" s="34">
        <f t="shared" si="112"/>
        <v>0</v>
      </c>
      <c r="N306" s="55"/>
      <c r="O306" s="43"/>
      <c r="P306" s="33">
        <f t="shared" si="109"/>
        <v>0</v>
      </c>
      <c r="Q306" s="65">
        <f t="shared" si="110"/>
        <v>0</v>
      </c>
    </row>
    <row r="307" spans="1:17" x14ac:dyDescent="0.2">
      <c r="A307" s="91"/>
      <c r="B307" s="93" t="s">
        <v>250</v>
      </c>
      <c r="C307" s="95" t="s">
        <v>251</v>
      </c>
      <c r="D307" s="36"/>
      <c r="E307" s="37">
        <v>0</v>
      </c>
      <c r="F307" s="38">
        <v>0</v>
      </c>
      <c r="G307" s="38">
        <v>3000</v>
      </c>
      <c r="H307" s="38">
        <v>0</v>
      </c>
      <c r="I307" s="38">
        <v>0</v>
      </c>
      <c r="J307" s="40">
        <f t="shared" si="113"/>
        <v>3000</v>
      </c>
      <c r="K307" s="44">
        <v>0</v>
      </c>
      <c r="L307" s="38">
        <v>0</v>
      </c>
      <c r="M307" s="40">
        <f t="shared" si="112"/>
        <v>0</v>
      </c>
      <c r="N307" s="44">
        <v>0</v>
      </c>
      <c r="O307" s="38">
        <v>0</v>
      </c>
      <c r="P307" s="39">
        <f t="shared" si="109"/>
        <v>0</v>
      </c>
      <c r="Q307" s="66">
        <f t="shared" si="110"/>
        <v>3000</v>
      </c>
    </row>
    <row r="308" spans="1:17" x14ac:dyDescent="0.2">
      <c r="A308" s="91"/>
      <c r="B308" s="93"/>
      <c r="C308" s="95"/>
      <c r="D308" s="36"/>
      <c r="E308" s="42"/>
      <c r="F308" s="43"/>
      <c r="G308" s="43">
        <v>192.07</v>
      </c>
      <c r="H308" s="43"/>
      <c r="I308" s="43"/>
      <c r="J308" s="34">
        <f t="shared" si="113"/>
        <v>192.07</v>
      </c>
      <c r="K308" s="55"/>
      <c r="L308" s="43"/>
      <c r="M308" s="34">
        <f t="shared" si="112"/>
        <v>0</v>
      </c>
      <c r="N308" s="55"/>
      <c r="O308" s="43"/>
      <c r="P308" s="33">
        <f t="shared" si="109"/>
        <v>0</v>
      </c>
      <c r="Q308" s="65">
        <f t="shared" si="110"/>
        <v>192.07</v>
      </c>
    </row>
    <row r="309" spans="1:17" x14ac:dyDescent="0.2">
      <c r="A309" s="91"/>
      <c r="B309" s="93" t="s">
        <v>252</v>
      </c>
      <c r="C309" s="95" t="s">
        <v>253</v>
      </c>
      <c r="D309" s="36"/>
      <c r="E309" s="37">
        <v>0</v>
      </c>
      <c r="F309" s="38">
        <v>0</v>
      </c>
      <c r="G309" s="38">
        <v>12000</v>
      </c>
      <c r="H309" s="38">
        <v>0</v>
      </c>
      <c r="I309" s="38">
        <v>0</v>
      </c>
      <c r="J309" s="40">
        <f t="shared" si="113"/>
        <v>12000</v>
      </c>
      <c r="K309" s="44">
        <v>0</v>
      </c>
      <c r="L309" s="38">
        <v>0</v>
      </c>
      <c r="M309" s="40">
        <f t="shared" si="112"/>
        <v>0</v>
      </c>
      <c r="N309" s="44">
        <v>0</v>
      </c>
      <c r="O309" s="38">
        <v>0</v>
      </c>
      <c r="P309" s="39">
        <f t="shared" si="109"/>
        <v>0</v>
      </c>
      <c r="Q309" s="66">
        <f t="shared" si="110"/>
        <v>12000</v>
      </c>
    </row>
    <row r="310" spans="1:17" x14ac:dyDescent="0.2">
      <c r="A310" s="91"/>
      <c r="B310" s="93"/>
      <c r="C310" s="95"/>
      <c r="D310" s="36"/>
      <c r="E310" s="42"/>
      <c r="F310" s="43"/>
      <c r="G310" s="43">
        <v>1172.1099999999999</v>
      </c>
      <c r="H310" s="43"/>
      <c r="I310" s="43"/>
      <c r="J310" s="34">
        <f t="shared" si="113"/>
        <v>1172.1099999999999</v>
      </c>
      <c r="K310" s="55"/>
      <c r="L310" s="43"/>
      <c r="M310" s="34">
        <f t="shared" si="112"/>
        <v>0</v>
      </c>
      <c r="N310" s="55"/>
      <c r="O310" s="43"/>
      <c r="P310" s="33">
        <f t="shared" si="109"/>
        <v>0</v>
      </c>
      <c r="Q310" s="65">
        <f t="shared" si="110"/>
        <v>1172.1099999999999</v>
      </c>
    </row>
    <row r="311" spans="1:17" hidden="1" x14ac:dyDescent="0.2">
      <c r="A311" s="91"/>
      <c r="B311" s="93" t="s">
        <v>254</v>
      </c>
      <c r="C311" s="95" t="s">
        <v>255</v>
      </c>
      <c r="D311" s="36"/>
      <c r="E311" s="37">
        <v>0</v>
      </c>
      <c r="F311" s="38">
        <v>0</v>
      </c>
      <c r="G311" s="38">
        <v>0</v>
      </c>
      <c r="H311" s="38">
        <v>0</v>
      </c>
      <c r="I311" s="38">
        <v>0</v>
      </c>
      <c r="J311" s="40">
        <f t="shared" si="113"/>
        <v>0</v>
      </c>
      <c r="K311" s="44">
        <v>0</v>
      </c>
      <c r="L311" s="38">
        <v>0</v>
      </c>
      <c r="M311" s="40">
        <f t="shared" si="112"/>
        <v>0</v>
      </c>
      <c r="N311" s="44">
        <v>0</v>
      </c>
      <c r="O311" s="38">
        <v>0</v>
      </c>
      <c r="P311" s="39">
        <f t="shared" si="109"/>
        <v>0</v>
      </c>
      <c r="Q311" s="66">
        <f t="shared" si="110"/>
        <v>0</v>
      </c>
    </row>
    <row r="312" spans="1:17" hidden="1" x14ac:dyDescent="0.2">
      <c r="A312" s="91"/>
      <c r="B312" s="93"/>
      <c r="C312" s="95"/>
      <c r="D312" s="36"/>
      <c r="E312" s="42"/>
      <c r="F312" s="43"/>
      <c r="G312" s="43">
        <v>0</v>
      </c>
      <c r="H312" s="43"/>
      <c r="I312" s="43"/>
      <c r="J312" s="34">
        <f t="shared" si="113"/>
        <v>0</v>
      </c>
      <c r="K312" s="55"/>
      <c r="L312" s="43"/>
      <c r="M312" s="34">
        <f t="shared" si="112"/>
        <v>0</v>
      </c>
      <c r="N312" s="55"/>
      <c r="O312" s="43"/>
      <c r="P312" s="33">
        <f t="shared" si="109"/>
        <v>0</v>
      </c>
      <c r="Q312" s="65">
        <f t="shared" si="110"/>
        <v>0</v>
      </c>
    </row>
    <row r="313" spans="1:17" x14ac:dyDescent="0.2">
      <c r="A313" s="91"/>
      <c r="B313" s="93" t="s">
        <v>256</v>
      </c>
      <c r="C313" s="95" t="s">
        <v>257</v>
      </c>
      <c r="D313" s="36"/>
      <c r="E313" s="37">
        <v>0</v>
      </c>
      <c r="F313" s="38">
        <v>0</v>
      </c>
      <c r="G313" s="38">
        <v>1001</v>
      </c>
      <c r="H313" s="38">
        <v>0</v>
      </c>
      <c r="I313" s="38">
        <v>0</v>
      </c>
      <c r="J313" s="40">
        <f t="shared" si="113"/>
        <v>1001</v>
      </c>
      <c r="K313" s="44">
        <v>0</v>
      </c>
      <c r="L313" s="38">
        <v>0</v>
      </c>
      <c r="M313" s="40">
        <f t="shared" si="112"/>
        <v>0</v>
      </c>
      <c r="N313" s="44">
        <v>0</v>
      </c>
      <c r="O313" s="38">
        <v>0</v>
      </c>
      <c r="P313" s="39">
        <f t="shared" si="109"/>
        <v>0</v>
      </c>
      <c r="Q313" s="66">
        <f t="shared" si="110"/>
        <v>1001</v>
      </c>
    </row>
    <row r="314" spans="1:17" x14ac:dyDescent="0.2">
      <c r="A314" s="91"/>
      <c r="B314" s="93"/>
      <c r="C314" s="95"/>
      <c r="D314" s="36"/>
      <c r="E314" s="42"/>
      <c r="F314" s="43"/>
      <c r="G314" s="43">
        <v>0.32</v>
      </c>
      <c r="H314" s="43"/>
      <c r="I314" s="43"/>
      <c r="J314" s="34">
        <f t="shared" si="113"/>
        <v>0.32</v>
      </c>
      <c r="K314" s="55"/>
      <c r="L314" s="43"/>
      <c r="M314" s="34">
        <f t="shared" si="112"/>
        <v>0</v>
      </c>
      <c r="N314" s="55"/>
      <c r="O314" s="43"/>
      <c r="P314" s="33">
        <f t="shared" si="109"/>
        <v>0</v>
      </c>
      <c r="Q314" s="65">
        <f t="shared" si="110"/>
        <v>0.32</v>
      </c>
    </row>
    <row r="315" spans="1:17" x14ac:dyDescent="0.2">
      <c r="A315" s="91" t="s">
        <v>212</v>
      </c>
      <c r="B315" s="93"/>
      <c r="C315" s="95" t="s">
        <v>258</v>
      </c>
      <c r="D315" s="36"/>
      <c r="E315" s="37">
        <v>0</v>
      </c>
      <c r="F315" s="38">
        <v>0</v>
      </c>
      <c r="G315" s="38">
        <v>0</v>
      </c>
      <c r="H315" s="38">
        <v>8506</v>
      </c>
      <c r="I315" s="38">
        <v>0</v>
      </c>
      <c r="J315" s="40">
        <f t="shared" si="113"/>
        <v>8506</v>
      </c>
      <c r="K315" s="44">
        <v>0</v>
      </c>
      <c r="L315" s="38">
        <v>0</v>
      </c>
      <c r="M315" s="40">
        <f t="shared" si="112"/>
        <v>0</v>
      </c>
      <c r="N315" s="44">
        <v>0</v>
      </c>
      <c r="O315" s="38">
        <v>0</v>
      </c>
      <c r="P315" s="39">
        <f t="shared" si="109"/>
        <v>0</v>
      </c>
      <c r="Q315" s="66">
        <f t="shared" si="110"/>
        <v>8506</v>
      </c>
    </row>
    <row r="316" spans="1:17" x14ac:dyDescent="0.2">
      <c r="A316" s="91"/>
      <c r="B316" s="93"/>
      <c r="C316" s="95"/>
      <c r="D316" s="36"/>
      <c r="E316" s="42"/>
      <c r="F316" s="43"/>
      <c r="G316" s="43"/>
      <c r="H316" s="43">
        <v>0</v>
      </c>
      <c r="I316" s="43"/>
      <c r="J316" s="34">
        <f t="shared" si="113"/>
        <v>0</v>
      </c>
      <c r="K316" s="55"/>
      <c r="L316" s="43"/>
      <c r="M316" s="34">
        <f t="shared" si="112"/>
        <v>0</v>
      </c>
      <c r="N316" s="55"/>
      <c r="O316" s="43"/>
      <c r="P316" s="33">
        <f t="shared" si="109"/>
        <v>0</v>
      </c>
      <c r="Q316" s="65">
        <f t="shared" si="110"/>
        <v>0</v>
      </c>
    </row>
    <row r="317" spans="1:17" x14ac:dyDescent="0.2">
      <c r="A317" s="91" t="s">
        <v>212</v>
      </c>
      <c r="B317" s="93"/>
      <c r="C317" s="95" t="s">
        <v>291</v>
      </c>
      <c r="D317" s="36"/>
      <c r="E317" s="37">
        <v>0</v>
      </c>
      <c r="F317" s="38">
        <v>0</v>
      </c>
      <c r="G317" s="38">
        <v>0</v>
      </c>
      <c r="H317" s="38">
        <v>650</v>
      </c>
      <c r="I317" s="38">
        <v>0</v>
      </c>
      <c r="J317" s="40">
        <f t="shared" si="113"/>
        <v>650</v>
      </c>
      <c r="K317" s="44">
        <v>0</v>
      </c>
      <c r="L317" s="38">
        <v>0</v>
      </c>
      <c r="M317" s="40">
        <f t="shared" si="112"/>
        <v>0</v>
      </c>
      <c r="N317" s="44">
        <v>0</v>
      </c>
      <c r="O317" s="38">
        <v>0</v>
      </c>
      <c r="P317" s="39">
        <f t="shared" si="109"/>
        <v>0</v>
      </c>
      <c r="Q317" s="66">
        <f t="shared" si="110"/>
        <v>650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>
        <v>0</v>
      </c>
      <c r="I318" s="43"/>
      <c r="J318" s="34">
        <f t="shared" si="113"/>
        <v>0</v>
      </c>
      <c r="K318" s="55"/>
      <c r="L318" s="43"/>
      <c r="M318" s="34">
        <f t="shared" si="112"/>
        <v>0</v>
      </c>
      <c r="N318" s="55"/>
      <c r="O318" s="43"/>
      <c r="P318" s="33">
        <f t="shared" si="109"/>
        <v>0</v>
      </c>
      <c r="Q318" s="65">
        <f t="shared" si="110"/>
        <v>0</v>
      </c>
    </row>
    <row r="319" spans="1:17" hidden="1" x14ac:dyDescent="0.2">
      <c r="A319" s="91" t="s">
        <v>212</v>
      </c>
      <c r="B319" s="93"/>
      <c r="C319" s="95" t="s">
        <v>211</v>
      </c>
      <c r="D319" s="36" t="s">
        <v>120</v>
      </c>
      <c r="E319" s="37">
        <v>0</v>
      </c>
      <c r="F319" s="38">
        <v>0</v>
      </c>
      <c r="G319" s="38">
        <v>0</v>
      </c>
      <c r="H319" s="38">
        <v>0</v>
      </c>
      <c r="I319" s="38">
        <v>0</v>
      </c>
      <c r="J319" s="40">
        <f t="shared" si="113"/>
        <v>0</v>
      </c>
      <c r="K319" s="44">
        <v>0</v>
      </c>
      <c r="L319" s="38">
        <v>0</v>
      </c>
      <c r="M319" s="40">
        <f t="shared" si="112"/>
        <v>0</v>
      </c>
      <c r="N319" s="44">
        <v>0</v>
      </c>
      <c r="O319" s="38">
        <v>0</v>
      </c>
      <c r="P319" s="39">
        <f t="shared" si="109"/>
        <v>0</v>
      </c>
      <c r="Q319" s="66">
        <f t="shared" si="110"/>
        <v>0</v>
      </c>
    </row>
    <row r="320" spans="1:17" ht="13.5" hidden="1" thickBot="1" x14ac:dyDescent="0.25">
      <c r="A320" s="92"/>
      <c r="B320" s="94"/>
      <c r="C320" s="96"/>
      <c r="D320" s="67"/>
      <c r="E320" s="51"/>
      <c r="F320" s="45"/>
      <c r="G320" s="45"/>
      <c r="H320" s="45"/>
      <c r="I320" s="45"/>
      <c r="J320" s="24">
        <f>SUM(E320:I320)</f>
        <v>0</v>
      </c>
      <c r="K320" s="56"/>
      <c r="L320" s="45"/>
      <c r="M320" s="24">
        <f>SUM(K320:L320)</f>
        <v>0</v>
      </c>
      <c r="N320" s="56"/>
      <c r="O320" s="45"/>
      <c r="P320" s="23">
        <f>SUM(N320:O320)</f>
        <v>0</v>
      </c>
      <c r="Q320" s="63">
        <f t="shared" si="110"/>
        <v>0</v>
      </c>
    </row>
  </sheetData>
  <sheetProtection sheet="1" objects="1" scenarios="1"/>
  <mergeCells count="491"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C89:C90"/>
    <mergeCell ref="D116:D117"/>
    <mergeCell ref="D133:D134"/>
    <mergeCell ref="D217:D218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7:D178"/>
    <mergeCell ref="A180:B181"/>
    <mergeCell ref="C180:C181"/>
    <mergeCell ref="D180:D181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2:A183"/>
    <mergeCell ref="B182:B183"/>
    <mergeCell ref="C182:C183"/>
    <mergeCell ref="A184:A185"/>
    <mergeCell ref="B184:B185"/>
    <mergeCell ref="C184:C185"/>
    <mergeCell ref="A177:A178"/>
    <mergeCell ref="B177:B178"/>
    <mergeCell ref="C177:C178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D204:D205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7:B218"/>
    <mergeCell ref="C217:C218"/>
    <mergeCell ref="A210:A211"/>
    <mergeCell ref="B210:B211"/>
    <mergeCell ref="C210:C211"/>
    <mergeCell ref="A212:A213"/>
    <mergeCell ref="B212:B213"/>
    <mergeCell ref="C212:C213"/>
    <mergeCell ref="A223:A224"/>
    <mergeCell ref="B223:B224"/>
    <mergeCell ref="C223:C224"/>
    <mergeCell ref="A225:A226"/>
    <mergeCell ref="B225:B226"/>
    <mergeCell ref="C225:C226"/>
    <mergeCell ref="A219:A220"/>
    <mergeCell ref="B219:B220"/>
    <mergeCell ref="C219:C220"/>
    <mergeCell ref="A221:A222"/>
    <mergeCell ref="B221:B222"/>
    <mergeCell ref="C221:C222"/>
    <mergeCell ref="A231:A232"/>
    <mergeCell ref="B231:B232"/>
    <mergeCell ref="C231:C232"/>
    <mergeCell ref="A233:A234"/>
    <mergeCell ref="B233:B234"/>
    <mergeCell ref="C233:C234"/>
    <mergeCell ref="A227:A228"/>
    <mergeCell ref="B227:B228"/>
    <mergeCell ref="C227:C228"/>
    <mergeCell ref="A229:A230"/>
    <mergeCell ref="B229:B230"/>
    <mergeCell ref="C229:C230"/>
    <mergeCell ref="A240:B241"/>
    <mergeCell ref="C240:C241"/>
    <mergeCell ref="D240:D241"/>
    <mergeCell ref="A242:A243"/>
    <mergeCell ref="B242:B243"/>
    <mergeCell ref="C242:C243"/>
    <mergeCell ref="D242:D243"/>
    <mergeCell ref="A235:A236"/>
    <mergeCell ref="B235:B236"/>
    <mergeCell ref="C235:C236"/>
    <mergeCell ref="A237:A238"/>
    <mergeCell ref="B237:B238"/>
    <mergeCell ref="C237:C238"/>
    <mergeCell ref="A248:A249"/>
    <mergeCell ref="B248:B249"/>
    <mergeCell ref="C248:C249"/>
    <mergeCell ref="A250:A251"/>
    <mergeCell ref="B250:B251"/>
    <mergeCell ref="C250:C251"/>
    <mergeCell ref="A244:A245"/>
    <mergeCell ref="B244:B245"/>
    <mergeCell ref="C244:C245"/>
    <mergeCell ref="A246:A247"/>
    <mergeCell ref="B246:B247"/>
    <mergeCell ref="C246:C247"/>
    <mergeCell ref="A258:A259"/>
    <mergeCell ref="B258:B259"/>
    <mergeCell ref="C258:C259"/>
    <mergeCell ref="A261:B262"/>
    <mergeCell ref="C261:C262"/>
    <mergeCell ref="A252:A253"/>
    <mergeCell ref="B252:B253"/>
    <mergeCell ref="C252:C253"/>
    <mergeCell ref="A254:A255"/>
    <mergeCell ref="B254:B255"/>
    <mergeCell ref="A256:A257"/>
    <mergeCell ref="B256:B257"/>
    <mergeCell ref="D261:D262"/>
    <mergeCell ref="A271:A272"/>
    <mergeCell ref="B271:B272"/>
    <mergeCell ref="C271:C272"/>
    <mergeCell ref="A273:A274"/>
    <mergeCell ref="B273:B274"/>
    <mergeCell ref="C273:C274"/>
    <mergeCell ref="A267:A268"/>
    <mergeCell ref="B267:B268"/>
    <mergeCell ref="C267:C268"/>
    <mergeCell ref="A269:A270"/>
    <mergeCell ref="B269:B270"/>
    <mergeCell ref="C269:C270"/>
    <mergeCell ref="A263:A264"/>
    <mergeCell ref="B263:B264"/>
    <mergeCell ref="C263:C264"/>
    <mergeCell ref="A265:A266"/>
    <mergeCell ref="B265:B266"/>
    <mergeCell ref="C265:C266"/>
    <mergeCell ref="A279:A280"/>
    <mergeCell ref="B279:B280"/>
    <mergeCell ref="C279:C280"/>
    <mergeCell ref="A281:A282"/>
    <mergeCell ref="B281:B282"/>
    <mergeCell ref="C281:C282"/>
    <mergeCell ref="A275:A276"/>
    <mergeCell ref="B275:B276"/>
    <mergeCell ref="C275:C276"/>
    <mergeCell ref="A277:A278"/>
    <mergeCell ref="B277:B278"/>
    <mergeCell ref="C277:C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19:A320"/>
    <mergeCell ref="B319:B320"/>
    <mergeCell ref="C319:C320"/>
    <mergeCell ref="A315:A316"/>
    <mergeCell ref="B315:B316"/>
    <mergeCell ref="C315:C316"/>
    <mergeCell ref="A317:A318"/>
    <mergeCell ref="B317:B318"/>
    <mergeCell ref="C317:C3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opLeftCell="A119" workbookViewId="0">
      <selection activeCell="E139" sqref="A139:XFD14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ht="15.75" customHeigh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customHeight="1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9.5" customHeight="1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E6+E39+E58+E85+E96+E109+E116+E133+E146+E157+E180+E219+E242+E263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K6+K39+K58+K85+K96+K109+K116+K133+K146+K157+K180+K219+K242+K263</f>
        <v>805397</v>
      </c>
      <c r="L4" s="5">
        <f>L6+L39+L58+L85+L96+L109+L116+L133+L146+L157+L180+L219+L242+L263</f>
        <v>0</v>
      </c>
      <c r="M4" s="5">
        <f>SUM(K4:L4)</f>
        <v>805397</v>
      </c>
      <c r="N4" s="5">
        <f>N6+N39+N58+N85+N96+N109+N116+N133+N146+N157+N180+N219+N242+N263</f>
        <v>0</v>
      </c>
      <c r="O4" s="7">
        <f>O6+O39+O58+O85+O96+O109+O116+O133+O146+O157+O180+O219+O242+O263</f>
        <v>183976</v>
      </c>
      <c r="P4" s="7">
        <f>SUM(N4:O4)</f>
        <v>183976</v>
      </c>
      <c r="Q4" s="8">
        <f>P4+M4+J4</f>
        <v>3505670</v>
      </c>
      <c r="S4" s="10"/>
    </row>
    <row r="5" spans="1:19" ht="19.5" customHeight="1" thickBot="1" x14ac:dyDescent="0.25">
      <c r="A5" s="123"/>
      <c r="B5" s="124"/>
      <c r="C5" s="109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K7+K40+K59+K86+K97+K110+K117+K134+K147+K158+K181+K220+K243+K264</f>
        <v>0</v>
      </c>
      <c r="L5" s="13">
        <f>L7+L40+L59+L86+L97+L110+L117+L134+L147+L158+L181+L220+L243+L264</f>
        <v>0</v>
      </c>
      <c r="M5" s="13">
        <f>SUM(K5:L5)</f>
        <v>0</v>
      </c>
      <c r="N5" s="13">
        <f>N7+N40+N59+N86+N97+N110+N117+N134+N147+N158+N181+N220+N243+N264</f>
        <v>0</v>
      </c>
      <c r="O5" s="13">
        <f>O7+O40+O59+O86+O97+O110+O117+O134+O147+O158+O181+O220+O243+O264</f>
        <v>0</v>
      </c>
      <c r="P5" s="14">
        <f>SUM(N5:O5)</f>
        <v>0</v>
      </c>
      <c r="Q5" s="15">
        <f>P5+M5+J5</f>
        <v>0</v>
      </c>
    </row>
    <row r="6" spans="1:19" ht="18" customHeight="1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06"/>
      <c r="B7" s="107"/>
      <c r="C7" s="109"/>
      <c r="D7" s="10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ht="12.75" customHeight="1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93"/>
      <c r="B9" s="93"/>
      <c r="C9" s="95"/>
      <c r="D9" s="111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ht="12.75" customHeight="1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93"/>
      <c r="B11" s="93"/>
      <c r="C11" s="9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ht="12.75" customHeight="1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93"/>
      <c r="B13" s="93"/>
      <c r="C13" s="9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ht="12.75" customHeight="1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93"/>
      <c r="B15" s="93"/>
      <c r="C15" s="9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ht="12.75" customHeight="1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ht="12.75" customHeight="1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ht="12.75" customHeight="1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2.75" customHeight="1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ht="12.75" customHeight="1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2.75" customHeight="1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2.75" customHeight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4">
        <f t="shared" si="15"/>
        <v>0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0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ht="12.75" customHeight="1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ht="12.75" customHeight="1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ht="12.75" customHeight="1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/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8" x14ac:dyDescent="0.2">
      <c r="A81" s="93"/>
      <c r="B81" s="93"/>
      <c r="C81" s="95" t="s">
        <v>78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8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8" ht="13.5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8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8" ht="12.75" customHeight="1" x14ac:dyDescent="0.2">
      <c r="A85" s="104" t="s">
        <v>79</v>
      </c>
      <c r="B85" s="105"/>
      <c r="C85" s="108" t="s">
        <v>80</v>
      </c>
      <c r="D85" s="101"/>
      <c r="E85" s="16">
        <f t="shared" ref="E85:I86" si="27">E87+E89+E91+E93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29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0">SUM(N85:O85)</f>
        <v>0</v>
      </c>
      <c r="Q85" s="20">
        <f>P85+M85+J85</f>
        <v>18727</v>
      </c>
    </row>
    <row r="86" spans="1:18" ht="13.5" customHeight="1" thickBot="1" x14ac:dyDescent="0.25">
      <c r="A86" s="106"/>
      <c r="B86" s="107"/>
      <c r="C86" s="109"/>
      <c r="D86" s="102"/>
      <c r="E86" s="21">
        <f t="shared" si="27"/>
        <v>0</v>
      </c>
      <c r="F86" s="22">
        <f t="shared" si="27"/>
        <v>0</v>
      </c>
      <c r="G86" s="22">
        <f t="shared" si="27"/>
        <v>0</v>
      </c>
      <c r="H86" s="22">
        <f t="shared" si="27"/>
        <v>0</v>
      </c>
      <c r="I86" s="22">
        <f t="shared" si="27"/>
        <v>0</v>
      </c>
      <c r="J86" s="24">
        <f t="shared" si="28"/>
        <v>0</v>
      </c>
      <c r="K86" s="53">
        <f>K88+K90+K92+K94</f>
        <v>0</v>
      </c>
      <c r="L86" s="22">
        <f>L88+L90+L92+L94</f>
        <v>0</v>
      </c>
      <c r="M86" s="24">
        <f t="shared" si="29"/>
        <v>0</v>
      </c>
      <c r="N86" s="53">
        <f>N88+N90+N92+N94</f>
        <v>0</v>
      </c>
      <c r="O86" s="22">
        <f>O88+O90+O92+O94</f>
        <v>0</v>
      </c>
      <c r="P86" s="24">
        <f t="shared" si="30"/>
        <v>0</v>
      </c>
      <c r="Q86" s="25">
        <f t="shared" ref="Q86:Q94" si="31">P86+M86+J86</f>
        <v>0</v>
      </c>
    </row>
    <row r="87" spans="1:18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8" x14ac:dyDescent="0.2">
      <c r="A88" s="93"/>
      <c r="B88" s="93"/>
      <c r="C88" s="95"/>
      <c r="D88" s="36"/>
      <c r="E88" s="42"/>
      <c r="F88" s="43"/>
      <c r="G88" s="43"/>
      <c r="H88" s="43"/>
      <c r="I88" s="43"/>
      <c r="J88" s="34">
        <f t="shared" si="28"/>
        <v>0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0</v>
      </c>
    </row>
    <row r="89" spans="1:18" ht="12.75" customHeight="1" x14ac:dyDescent="0.2">
      <c r="A89" s="138"/>
      <c r="B89" s="97" t="s">
        <v>81</v>
      </c>
      <c r="C89" s="97"/>
      <c r="D89" s="99" t="s">
        <v>84</v>
      </c>
      <c r="E89" s="89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  <c r="R89" s="41">
        <f>P89+M89+J89</f>
        <v>0</v>
      </c>
    </row>
    <row r="90" spans="1:18" x14ac:dyDescent="0.2">
      <c r="A90" s="138"/>
      <c r="B90" s="98"/>
      <c r="C90" s="98"/>
      <c r="D90" s="100"/>
      <c r="E90" s="89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  <c r="R90" s="35">
        <f>P90+M90+J90</f>
        <v>0</v>
      </c>
    </row>
    <row r="91" spans="1:18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8" x14ac:dyDescent="0.2">
      <c r="A92" s="93"/>
      <c r="B92" s="93"/>
      <c r="C92" s="95"/>
      <c r="D92" s="111"/>
      <c r="E92" s="42"/>
      <c r="F92" s="43"/>
      <c r="G92" s="43"/>
      <c r="H92" s="43"/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8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8" ht="13.5" thickBot="1" x14ac:dyDescent="0.25">
      <c r="A94" s="94"/>
      <c r="B94" s="94"/>
      <c r="C94" s="96"/>
      <c r="D94" s="50"/>
      <c r="E94" s="51"/>
      <c r="F94" s="45"/>
      <c r="G94" s="45"/>
      <c r="H94" s="45"/>
      <c r="I94" s="45"/>
      <c r="J94" s="24">
        <f t="shared" si="28"/>
        <v>0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0</v>
      </c>
    </row>
    <row r="95" spans="1:18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2.75" customHeight="1" x14ac:dyDescent="0.2">
      <c r="A96" s="104" t="s">
        <v>89</v>
      </c>
      <c r="B96" s="105"/>
      <c r="C96" s="108" t="s">
        <v>90</v>
      </c>
      <c r="D96" s="10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13.5" customHeight="1" thickBot="1" x14ac:dyDescent="0.25">
      <c r="A97" s="106"/>
      <c r="B97" s="107"/>
      <c r="C97" s="109"/>
      <c r="D97" s="102"/>
      <c r="E97" s="21">
        <f t="shared" si="32"/>
        <v>0</v>
      </c>
      <c r="F97" s="22">
        <f t="shared" si="32"/>
        <v>0</v>
      </c>
      <c r="G97" s="22">
        <f t="shared" si="32"/>
        <v>0</v>
      </c>
      <c r="H97" s="22">
        <f t="shared" si="32"/>
        <v>0</v>
      </c>
      <c r="I97" s="22">
        <f t="shared" si="32"/>
        <v>0</v>
      </c>
      <c r="J97" s="24">
        <f t="shared" si="33"/>
        <v>0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0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93"/>
      <c r="B99" s="93"/>
      <c r="C99" s="95"/>
      <c r="D99" s="36"/>
      <c r="E99" s="42"/>
      <c r="F99" s="43"/>
      <c r="G99" s="43"/>
      <c r="H99" s="43"/>
      <c r="I99" s="43"/>
      <c r="J99" s="34">
        <f t="shared" si="33"/>
        <v>0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0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/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93"/>
      <c r="B103" s="93"/>
      <c r="C103" s="95"/>
      <c r="D103" s="36"/>
      <c r="E103" s="42"/>
      <c r="F103" s="43"/>
      <c r="G103" s="43"/>
      <c r="H103" s="43"/>
      <c r="I103" s="43"/>
      <c r="J103" s="34">
        <f t="shared" si="33"/>
        <v>0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0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93"/>
      <c r="B105" s="93"/>
      <c r="C105" s="95"/>
      <c r="D105" s="36"/>
      <c r="E105" s="42"/>
      <c r="F105" s="43"/>
      <c r="G105" s="43"/>
      <c r="H105" s="43"/>
      <c r="I105" s="43"/>
      <c r="J105" s="34">
        <f t="shared" si="33"/>
        <v>0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0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/>
      <c r="G107" s="45"/>
      <c r="H107" s="45"/>
      <c r="I107" s="45"/>
      <c r="J107" s="24">
        <f t="shared" si="33"/>
        <v>0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06"/>
      <c r="B110" s="107"/>
      <c r="C110" s="109"/>
      <c r="D110" s="102"/>
      <c r="E110" s="21">
        <f t="shared" si="37"/>
        <v>0</v>
      </c>
      <c r="F110" s="22">
        <f t="shared" si="37"/>
        <v>0</v>
      </c>
      <c r="G110" s="22">
        <f t="shared" si="37"/>
        <v>0</v>
      </c>
      <c r="H110" s="22">
        <f t="shared" si="37"/>
        <v>0</v>
      </c>
      <c r="I110" s="22">
        <f t="shared" si="37"/>
        <v>0</v>
      </c>
      <c r="J110" s="24">
        <f t="shared" si="38"/>
        <v>0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0</v>
      </c>
    </row>
    <row r="111" spans="1:17" ht="12.75" customHeight="1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/>
      <c r="H112" s="43"/>
      <c r="I112" s="43"/>
      <c r="J112" s="34">
        <f t="shared" si="38"/>
        <v>0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0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/>
      <c r="H114" s="45"/>
      <c r="I114" s="45"/>
      <c r="J114" s="24">
        <f t="shared" si="38"/>
        <v>0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si="42"/>
        <v>0</v>
      </c>
      <c r="G117" s="22">
        <f t="shared" si="42"/>
        <v>0</v>
      </c>
      <c r="H117" s="22">
        <f t="shared" si="42"/>
        <v>0</v>
      </c>
      <c r="I117" s="22">
        <f t="shared" si="42"/>
        <v>0</v>
      </c>
      <c r="J117" s="24">
        <f t="shared" si="43"/>
        <v>0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0</v>
      </c>
      <c r="P117" s="24">
        <f t="shared" si="47"/>
        <v>0</v>
      </c>
      <c r="Q117" s="25">
        <f t="shared" si="48"/>
        <v>0</v>
      </c>
    </row>
    <row r="118" spans="1:17" ht="12.75" customHeight="1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/>
      <c r="H119" s="43"/>
      <c r="I119" s="43"/>
      <c r="J119" s="34">
        <f t="shared" si="43"/>
        <v>0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0</v>
      </c>
    </row>
    <row r="120" spans="1:17" ht="12.75" customHeight="1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/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/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/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/>
      <c r="J127" s="34">
        <f t="shared" si="43"/>
        <v>0</v>
      </c>
      <c r="K127" s="42"/>
      <c r="L127" s="43"/>
      <c r="M127" s="34">
        <f t="shared" si="45"/>
        <v>0</v>
      </c>
      <c r="N127" s="55"/>
      <c r="O127" s="43"/>
      <c r="P127" s="34">
        <f t="shared" si="47"/>
        <v>0</v>
      </c>
      <c r="Q127" s="35">
        <f t="shared" si="48"/>
        <v>0</v>
      </c>
    </row>
    <row r="128" spans="1:17" ht="12.75" customHeight="1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49"/>
        <v>0</v>
      </c>
      <c r="K131" s="51"/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04" t="s">
        <v>121</v>
      </c>
      <c r="B133" s="105"/>
      <c r="C133" s="108" t="s">
        <v>122</v>
      </c>
      <c r="D133" s="10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13"/>
      <c r="B134" s="114"/>
      <c r="C134" s="115"/>
      <c r="D134" s="111"/>
      <c r="E134" s="31">
        <f t="shared" si="52"/>
        <v>0</v>
      </c>
      <c r="F134" s="32">
        <f t="shared" si="52"/>
        <v>0</v>
      </c>
      <c r="G134" s="32">
        <f t="shared" si="52"/>
        <v>0</v>
      </c>
      <c r="H134" s="32">
        <f t="shared" si="52"/>
        <v>0</v>
      </c>
      <c r="I134" s="32">
        <f t="shared" si="52"/>
        <v>0</v>
      </c>
      <c r="J134" s="33">
        <f t="shared" si="53"/>
        <v>0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0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91"/>
      <c r="B136" s="93"/>
      <c r="C136" s="95"/>
      <c r="D136" s="36"/>
      <c r="E136" s="42"/>
      <c r="F136" s="43"/>
      <c r="G136" s="43"/>
      <c r="H136" s="43"/>
      <c r="I136" s="43"/>
      <c r="J136" s="34">
        <f t="shared" si="53"/>
        <v>0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0</v>
      </c>
    </row>
    <row r="137" spans="1:17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x14ac:dyDescent="0.2">
      <c r="A138" s="91"/>
      <c r="B138" s="93"/>
      <c r="C138" s="95"/>
      <c r="D138" s="11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idden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idden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92"/>
      <c r="B144" s="94"/>
      <c r="C144" s="96"/>
      <c r="D144" s="50"/>
      <c r="E144" s="51"/>
      <c r="F144" s="45"/>
      <c r="G144" s="45"/>
      <c r="H144" s="45"/>
      <c r="I144" s="45"/>
      <c r="J144" s="23">
        <f t="shared" si="53"/>
        <v>0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0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04" t="s">
        <v>135</v>
      </c>
      <c r="B146" s="105"/>
      <c r="C146" s="108" t="s">
        <v>136</v>
      </c>
      <c r="D146" s="11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06"/>
      <c r="B147" s="107"/>
      <c r="C147" s="109"/>
      <c r="D147" s="117"/>
      <c r="E147" s="21">
        <f t="shared" si="57"/>
        <v>0</v>
      </c>
      <c r="F147" s="22">
        <f t="shared" si="57"/>
        <v>0</v>
      </c>
      <c r="G147" s="22">
        <f t="shared" si="57"/>
        <v>0</v>
      </c>
      <c r="H147" s="22">
        <f t="shared" si="57"/>
        <v>0</v>
      </c>
      <c r="I147" s="22">
        <f>I149+I151+I153+I155</f>
        <v>0</v>
      </c>
      <c r="J147" s="24">
        <f>SUM(E147:I147)</f>
        <v>0</v>
      </c>
      <c r="K147" s="53">
        <f>K149+K151+K153+K155</f>
        <v>0</v>
      </c>
      <c r="L147" s="22">
        <f>L149+L151+L153+L155</f>
        <v>0</v>
      </c>
      <c r="M147" s="24">
        <f t="shared" si="58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0</v>
      </c>
    </row>
    <row r="148" spans="1:17" ht="12.75" customHeight="1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/>
      <c r="I149" s="43"/>
      <c r="J149" s="34">
        <f t="shared" si="60"/>
        <v>0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0</v>
      </c>
    </row>
    <row r="150" spans="1:17" ht="12.75" customHeight="1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/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/>
      <c r="H153" s="43"/>
      <c r="I153" s="43"/>
      <c r="J153" s="34">
        <f>SUM(E153:I153)</f>
        <v>0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0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60"/>
        <v>0</v>
      </c>
      <c r="K155" s="56"/>
      <c r="L155" s="45"/>
      <c r="M155" s="24">
        <f t="shared" si="58"/>
        <v>0</v>
      </c>
      <c r="N155" s="56"/>
      <c r="O155" s="45"/>
      <c r="P155" s="24">
        <f t="shared" si="59"/>
        <v>0</v>
      </c>
      <c r="Q155" s="25">
        <f t="shared" si="61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0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0" si="65">SUM(K157:L157)</f>
        <v>5000</v>
      </c>
      <c r="N157" s="52">
        <f t="shared" ref="N157:O158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13"/>
      <c r="B158" s="114"/>
      <c r="C158" s="115"/>
      <c r="D158" s="111"/>
      <c r="E158" s="31">
        <f t="shared" ref="E158:I158" si="68">E160+E162+E164+E166+E168+E170+E172++E174+E176+E178</f>
        <v>0</v>
      </c>
      <c r="F158" s="32">
        <f t="shared" si="68"/>
        <v>0</v>
      </c>
      <c r="G158" s="32">
        <f t="shared" si="68"/>
        <v>0</v>
      </c>
      <c r="H158" s="32">
        <f t="shared" si="68"/>
        <v>0</v>
      </c>
      <c r="I158" s="32">
        <f t="shared" si="68"/>
        <v>0</v>
      </c>
      <c r="J158" s="34">
        <f t="shared" si="63"/>
        <v>0</v>
      </c>
      <c r="K158" s="57">
        <f t="shared" ref="K158:L158" si="69">K160+K162+K164+K166+K168+K170+K172++K174+K176+K178</f>
        <v>0</v>
      </c>
      <c r="L158" s="32">
        <f t="shared" si="69"/>
        <v>0</v>
      </c>
      <c r="M158" s="34">
        <f t="shared" si="65"/>
        <v>0</v>
      </c>
      <c r="N158" s="57">
        <f t="shared" si="66"/>
        <v>0</v>
      </c>
      <c r="O158" s="32">
        <f t="shared" si="66"/>
        <v>0</v>
      </c>
      <c r="P158" s="34">
        <f t="shared" ref="P158:P170" si="70">SUM(N158:O158)</f>
        <v>0</v>
      </c>
      <c r="Q158" s="35">
        <f t="shared" si="67"/>
        <v>0</v>
      </c>
    </row>
    <row r="159" spans="1:17" ht="12.75" customHeight="1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0"/>
        <v>0</v>
      </c>
      <c r="Q159" s="30">
        <f t="shared" si="67"/>
        <v>41527</v>
      </c>
    </row>
    <row r="160" spans="1:17" x14ac:dyDescent="0.2">
      <c r="A160" s="91"/>
      <c r="B160" s="93"/>
      <c r="C160" s="95"/>
      <c r="D160" s="36"/>
      <c r="E160" s="42"/>
      <c r="F160" s="43"/>
      <c r="G160" s="43"/>
      <c r="H160" s="43"/>
      <c r="I160" s="43"/>
      <c r="J160" s="34">
        <f t="shared" si="63"/>
        <v>0</v>
      </c>
      <c r="K160" s="42"/>
      <c r="L160" s="43"/>
      <c r="M160" s="34">
        <f t="shared" si="65"/>
        <v>0</v>
      </c>
      <c r="N160" s="55"/>
      <c r="O160" s="43"/>
      <c r="P160" s="34">
        <f t="shared" si="70"/>
        <v>0</v>
      </c>
      <c r="Q160" s="35">
        <f t="shared" si="67"/>
        <v>0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0"/>
        <v>0</v>
      </c>
      <c r="Q161" s="41">
        <f t="shared" si="67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/>
      <c r="H162" s="43"/>
      <c r="I162" s="43"/>
      <c r="J162" s="34">
        <f t="shared" si="63"/>
        <v>0</v>
      </c>
      <c r="K162" s="55"/>
      <c r="L162" s="43"/>
      <c r="M162" s="34">
        <f t="shared" si="65"/>
        <v>0</v>
      </c>
      <c r="N162" s="55"/>
      <c r="O162" s="43"/>
      <c r="P162" s="34">
        <f t="shared" si="70"/>
        <v>0</v>
      </c>
      <c r="Q162" s="35">
        <f t="shared" si="67"/>
        <v>0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7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/>
      <c r="H164" s="43"/>
      <c r="I164" s="43"/>
      <c r="J164" s="34">
        <f t="shared" si="63"/>
        <v>0</v>
      </c>
      <c r="K164" s="55"/>
      <c r="L164" s="43"/>
      <c r="M164" s="34">
        <f t="shared" si="65"/>
        <v>0</v>
      </c>
      <c r="N164" s="55"/>
      <c r="O164" s="43"/>
      <c r="P164" s="34">
        <f t="shared" si="70"/>
        <v>0</v>
      </c>
      <c r="Q164" s="35">
        <f t="shared" si="67"/>
        <v>0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/>
      <c r="H166" s="43"/>
      <c r="I166" s="43"/>
      <c r="J166" s="34">
        <f t="shared" si="63"/>
        <v>0</v>
      </c>
      <c r="K166" s="55"/>
      <c r="L166" s="43"/>
      <c r="M166" s="34">
        <f t="shared" ref="M166" si="71">SUM(K166:L166)</f>
        <v>0</v>
      </c>
      <c r="N166" s="55"/>
      <c r="O166" s="43"/>
      <c r="P166" s="34">
        <f t="shared" ref="P166" si="72">SUM(N166:O166)</f>
        <v>0</v>
      </c>
      <c r="Q166" s="35">
        <f t="shared" si="67"/>
        <v>0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/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0"/>
        <v>0</v>
      </c>
      <c r="Q169" s="41">
        <f t="shared" si="67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3"/>
        <v>0</v>
      </c>
      <c r="K170" s="55"/>
      <c r="L170" s="43"/>
      <c r="M170" s="34">
        <f t="shared" si="65"/>
        <v>0</v>
      </c>
      <c r="N170" s="55"/>
      <c r="O170" s="43"/>
      <c r="P170" s="34">
        <f t="shared" si="70"/>
        <v>0</v>
      </c>
      <c r="Q170" s="35">
        <f t="shared" si="67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3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4">SUM(N171:O171)</f>
        <v>0</v>
      </c>
      <c r="Q171" s="41">
        <f t="shared" si="67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/>
      <c r="H172" s="43"/>
      <c r="I172" s="43"/>
      <c r="J172" s="34">
        <f t="shared" ref="J172:J178" si="75">SUM(E172:I172)</f>
        <v>0</v>
      </c>
      <c r="K172" s="55"/>
      <c r="L172" s="43"/>
      <c r="M172" s="34">
        <f t="shared" ref="M172:M178" si="76">SUM(K172:L172)</f>
        <v>0</v>
      </c>
      <c r="N172" s="55"/>
      <c r="O172" s="43"/>
      <c r="P172" s="34">
        <f t="shared" ref="P172" si="77">SUM(N172:O172)</f>
        <v>0</v>
      </c>
      <c r="Q172" s="35">
        <f t="shared" si="67"/>
        <v>0</v>
      </c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8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9">SUM(N173:O173)</f>
        <v>0</v>
      </c>
      <c r="Q173" s="41">
        <f t="shared" si="67"/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/>
      <c r="H174" s="43"/>
      <c r="I174" s="43"/>
      <c r="J174" s="34">
        <f t="shared" si="75"/>
        <v>0</v>
      </c>
      <c r="K174" s="55"/>
      <c r="L174" s="43"/>
      <c r="M174" s="34">
        <f t="shared" si="76"/>
        <v>0</v>
      </c>
      <c r="N174" s="55"/>
      <c r="O174" s="43"/>
      <c r="P174" s="34">
        <f t="shared" ref="P174" si="80">SUM(N174:O174)</f>
        <v>0</v>
      </c>
      <c r="Q174" s="35">
        <f t="shared" si="67"/>
        <v>0</v>
      </c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1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2">SUM(N175:O175)</f>
        <v>0</v>
      </c>
      <c r="Q175" s="41">
        <f t="shared" si="67"/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/>
      <c r="H176" s="43"/>
      <c r="I176" s="43"/>
      <c r="J176" s="34">
        <f t="shared" si="75"/>
        <v>0</v>
      </c>
      <c r="K176" s="55"/>
      <c r="L176" s="43"/>
      <c r="M176" s="34">
        <f t="shared" si="76"/>
        <v>0</v>
      </c>
      <c r="N176" s="55"/>
      <c r="O176" s="43"/>
      <c r="P176" s="34">
        <f t="shared" ref="P176:P178" si="83">SUM(N176:O176)</f>
        <v>0</v>
      </c>
      <c r="Q176" s="35">
        <f t="shared" si="67"/>
        <v>0</v>
      </c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75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3"/>
        <v>0</v>
      </c>
      <c r="Q177" s="41">
        <f t="shared" si="67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/>
      <c r="H178" s="45"/>
      <c r="I178" s="45"/>
      <c r="J178" s="24">
        <f t="shared" si="75"/>
        <v>0</v>
      </c>
      <c r="K178" s="56"/>
      <c r="L178" s="45"/>
      <c r="M178" s="24">
        <f t="shared" si="76"/>
        <v>0</v>
      </c>
      <c r="N178" s="56"/>
      <c r="O178" s="45"/>
      <c r="P178" s="24">
        <f t="shared" si="83"/>
        <v>0</v>
      </c>
      <c r="Q178" s="25">
        <f t="shared" si="67"/>
        <v>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 customHeight="1" x14ac:dyDescent="0.2">
      <c r="A180" s="104" t="s">
        <v>149</v>
      </c>
      <c r="B180" s="105"/>
      <c r="C180" s="108" t="s">
        <v>150</v>
      </c>
      <c r="D180" s="101"/>
      <c r="E180" s="16">
        <f>E182+E184+E186+E188++E202+E204+E206+E214+E216</f>
        <v>92946</v>
      </c>
      <c r="F180" s="17">
        <f t="shared" ref="F180:H180" si="84">F182+F184+F186+F188++F202+F204+F206+F214+F216</f>
        <v>32489</v>
      </c>
      <c r="G180" s="17">
        <f>G182+G184+G186+G188++G202+G204+G206+G214+G216</f>
        <v>283009</v>
      </c>
      <c r="H180" s="17">
        <f t="shared" si="84"/>
        <v>500</v>
      </c>
      <c r="I180" s="17">
        <f>I182+I184+I186+I188++I202+I204+I206+I214+I216</f>
        <v>600</v>
      </c>
      <c r="J180" s="19">
        <f>SUM(E180:I180)</f>
        <v>409544</v>
      </c>
      <c r="K180" s="52">
        <f>K182+K184+K186+K188++K202+K204+K206+K214+K216</f>
        <v>408307</v>
      </c>
      <c r="L180" s="17">
        <f>L182+L184+L186+L188++L202+L204+L206+L214+L216</f>
        <v>0</v>
      </c>
      <c r="M180" s="19">
        <f t="shared" ref="M180:M207" si="85">SUM(K180:L180)</f>
        <v>408307</v>
      </c>
      <c r="N180" s="52">
        <f>N182+N184+N186+N188++N202+N204+N206+N214+N216</f>
        <v>0</v>
      </c>
      <c r="O180" s="17">
        <f>O182+O184+O186+O188++O202+O204+O206+O214+O216</f>
        <v>90700</v>
      </c>
      <c r="P180" s="19">
        <f>SUM(N180:O180)</f>
        <v>90700</v>
      </c>
      <c r="Q180" s="20">
        <f>P180+M180+J180</f>
        <v>908551</v>
      </c>
    </row>
    <row r="181" spans="1:17" ht="13.5" customHeight="1" thickBot="1" x14ac:dyDescent="0.25">
      <c r="A181" s="106"/>
      <c r="B181" s="107"/>
      <c r="C181" s="109"/>
      <c r="D181" s="102"/>
      <c r="E181" s="21">
        <f t="shared" ref="E181:I181" si="86">E183+E185+E187+E189++E203+E205+E207+E215+E217</f>
        <v>0</v>
      </c>
      <c r="F181" s="22">
        <f t="shared" si="86"/>
        <v>0</v>
      </c>
      <c r="G181" s="22">
        <f t="shared" si="86"/>
        <v>0</v>
      </c>
      <c r="H181" s="22">
        <f t="shared" si="86"/>
        <v>0</v>
      </c>
      <c r="I181" s="22">
        <f t="shared" si="86"/>
        <v>0</v>
      </c>
      <c r="J181" s="24">
        <f t="shared" ref="J181:J217" si="87">SUM(E181:I181)</f>
        <v>0</v>
      </c>
      <c r="K181" s="53">
        <f t="shared" ref="K181:L181" si="88">K183+K185+K187+K189++K203+K205+K207+K215+K217</f>
        <v>0</v>
      </c>
      <c r="L181" s="22">
        <f t="shared" si="88"/>
        <v>0</v>
      </c>
      <c r="M181" s="24">
        <f t="shared" si="85"/>
        <v>0</v>
      </c>
      <c r="N181" s="53">
        <f>N183+N185+N187+N189++N203+N205+N207+N215+N217</f>
        <v>0</v>
      </c>
      <c r="O181" s="22">
        <f t="shared" ref="O181" si="89">O183+O185+O187+O189++O203+O205+O207+O215+O217</f>
        <v>0</v>
      </c>
      <c r="P181" s="24">
        <f t="shared" ref="P181:P217" si="90">SUM(N181:O181)</f>
        <v>0</v>
      </c>
      <c r="Q181" s="25">
        <f t="shared" ref="Q181:Q217" si="91">P181+M181+J181</f>
        <v>0</v>
      </c>
    </row>
    <row r="182" spans="1:17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87"/>
        <v>76516</v>
      </c>
      <c r="K182" s="54">
        <v>0</v>
      </c>
      <c r="L182" s="27">
        <v>0</v>
      </c>
      <c r="M182" s="29">
        <f t="shared" si="85"/>
        <v>0</v>
      </c>
      <c r="N182" s="54">
        <v>0</v>
      </c>
      <c r="O182" s="27">
        <v>0</v>
      </c>
      <c r="P182" s="29">
        <f t="shared" si="90"/>
        <v>0</v>
      </c>
      <c r="Q182" s="30">
        <f t="shared" si="91"/>
        <v>76516</v>
      </c>
    </row>
    <row r="183" spans="1:17" x14ac:dyDescent="0.2">
      <c r="A183" s="103"/>
      <c r="B183" s="93"/>
      <c r="C183" s="95"/>
      <c r="D183" s="36"/>
      <c r="E183" s="42"/>
      <c r="F183" s="43"/>
      <c r="G183" s="43"/>
      <c r="H183" s="43"/>
      <c r="I183" s="43"/>
      <c r="J183" s="34">
        <f t="shared" si="87"/>
        <v>0</v>
      </c>
      <c r="K183" s="55"/>
      <c r="L183" s="43"/>
      <c r="M183" s="34">
        <f t="shared" si="85"/>
        <v>0</v>
      </c>
      <c r="N183" s="55"/>
      <c r="O183" s="43"/>
      <c r="P183" s="34">
        <f t="shared" si="90"/>
        <v>0</v>
      </c>
      <c r="Q183" s="35">
        <f t="shared" si="91"/>
        <v>0</v>
      </c>
    </row>
    <row r="184" spans="1:17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87"/>
        <v>2300</v>
      </c>
      <c r="K184" s="44">
        <v>0</v>
      </c>
      <c r="L184" s="38">
        <v>0</v>
      </c>
      <c r="M184" s="40">
        <f t="shared" si="85"/>
        <v>0</v>
      </c>
      <c r="N184" s="44">
        <v>0</v>
      </c>
      <c r="O184" s="38">
        <v>0</v>
      </c>
      <c r="P184" s="40">
        <f t="shared" si="90"/>
        <v>0</v>
      </c>
      <c r="Q184" s="41">
        <f t="shared" si="91"/>
        <v>2300</v>
      </c>
    </row>
    <row r="185" spans="1:17" x14ac:dyDescent="0.2">
      <c r="A185" s="91"/>
      <c r="B185" s="93"/>
      <c r="C185" s="95"/>
      <c r="D185" s="36"/>
      <c r="E185" s="42"/>
      <c r="F185" s="43"/>
      <c r="G185" s="43"/>
      <c r="H185" s="43"/>
      <c r="I185" s="43"/>
      <c r="J185" s="34">
        <f t="shared" si="87"/>
        <v>0</v>
      </c>
      <c r="K185" s="55"/>
      <c r="L185" s="43"/>
      <c r="M185" s="34">
        <f t="shared" si="85"/>
        <v>0</v>
      </c>
      <c r="N185" s="55"/>
      <c r="O185" s="43"/>
      <c r="P185" s="34">
        <f t="shared" si="90"/>
        <v>0</v>
      </c>
      <c r="Q185" s="35">
        <f t="shared" si="91"/>
        <v>0</v>
      </c>
    </row>
    <row r="186" spans="1:17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87"/>
        <v>17100</v>
      </c>
      <c r="K186" s="44">
        <v>0</v>
      </c>
      <c r="L186" s="38">
        <v>0</v>
      </c>
      <c r="M186" s="40">
        <f t="shared" si="85"/>
        <v>0</v>
      </c>
      <c r="N186" s="44">
        <v>0</v>
      </c>
      <c r="O186" s="38">
        <v>0</v>
      </c>
      <c r="P186" s="40">
        <f t="shared" si="90"/>
        <v>0</v>
      </c>
      <c r="Q186" s="41">
        <f t="shared" si="91"/>
        <v>17100</v>
      </c>
    </row>
    <row r="187" spans="1:17" x14ac:dyDescent="0.2">
      <c r="A187" s="91"/>
      <c r="B187" s="93"/>
      <c r="C187" s="95"/>
      <c r="D187" s="36"/>
      <c r="E187" s="42"/>
      <c r="F187" s="43"/>
      <c r="G187" s="43"/>
      <c r="H187" s="43"/>
      <c r="I187" s="43"/>
      <c r="J187" s="34">
        <f t="shared" si="87"/>
        <v>0</v>
      </c>
      <c r="K187" s="55"/>
      <c r="L187" s="43"/>
      <c r="M187" s="34">
        <f t="shared" si="85"/>
        <v>0</v>
      </c>
      <c r="N187" s="55"/>
      <c r="O187" s="43"/>
      <c r="P187" s="34">
        <f t="shared" si="90"/>
        <v>0</v>
      </c>
      <c r="Q187" s="35">
        <f t="shared" si="91"/>
        <v>0</v>
      </c>
    </row>
    <row r="188" spans="1:17" ht="12.75" customHeight="1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E190+E192+E194+E196+E198+E200</f>
        <v>0</v>
      </c>
      <c r="F188" s="38">
        <f t="shared" ref="F188:I188" si="92">F190+F192+F194+F196+F198+F200</f>
        <v>0</v>
      </c>
      <c r="G188" s="38">
        <f t="shared" si="92"/>
        <v>13000</v>
      </c>
      <c r="H188" s="38">
        <f t="shared" si="92"/>
        <v>0</v>
      </c>
      <c r="I188" s="38">
        <f t="shared" si="92"/>
        <v>600</v>
      </c>
      <c r="J188" s="29">
        <f t="shared" si="87"/>
        <v>13600</v>
      </c>
      <c r="K188" s="44">
        <f t="shared" ref="K188:L189" si="93">K190+K192+K194+K196+K198+K200</f>
        <v>0</v>
      </c>
      <c r="L188" s="38">
        <f t="shared" si="93"/>
        <v>0</v>
      </c>
      <c r="M188" s="40">
        <f t="shared" si="85"/>
        <v>0</v>
      </c>
      <c r="N188" s="44">
        <f t="shared" ref="N188:O189" si="94">N190+N192+N194+N196+N198+N200</f>
        <v>0</v>
      </c>
      <c r="O188" s="38">
        <f>O190+O192+O194+O196+O198+O200</f>
        <v>90700</v>
      </c>
      <c r="P188" s="40">
        <f t="shared" si="90"/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42">
        <f t="shared" ref="E189:I189" si="95">E191+E193+E195+E197+E199+E201</f>
        <v>0</v>
      </c>
      <c r="F189" s="57">
        <f t="shared" si="95"/>
        <v>0</v>
      </c>
      <c r="G189" s="57">
        <f t="shared" si="95"/>
        <v>0</v>
      </c>
      <c r="H189" s="57">
        <f t="shared" si="95"/>
        <v>0</v>
      </c>
      <c r="I189" s="57">
        <f t="shared" si="95"/>
        <v>0</v>
      </c>
      <c r="J189" s="34">
        <f t="shared" si="87"/>
        <v>0</v>
      </c>
      <c r="K189" s="57">
        <f t="shared" si="93"/>
        <v>0</v>
      </c>
      <c r="L189" s="32">
        <f t="shared" si="93"/>
        <v>0</v>
      </c>
      <c r="M189" s="34">
        <f t="shared" si="85"/>
        <v>0</v>
      </c>
      <c r="N189" s="57">
        <f t="shared" si="94"/>
        <v>0</v>
      </c>
      <c r="O189" s="32">
        <f t="shared" si="94"/>
        <v>0</v>
      </c>
      <c r="P189" s="34">
        <f t="shared" si="90"/>
        <v>0</v>
      </c>
      <c r="Q189" s="35">
        <f t="shared" ref="Q189:Q201" si="96">P189+M189+J189</f>
        <v>0</v>
      </c>
    </row>
    <row r="190" spans="1:17" ht="12.75" customHeight="1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87"/>
        <v>1500</v>
      </c>
      <c r="K190" s="44">
        <v>0</v>
      </c>
      <c r="L190" s="38">
        <v>0</v>
      </c>
      <c r="M190" s="40">
        <f t="shared" si="85"/>
        <v>0</v>
      </c>
      <c r="N190" s="44">
        <v>0</v>
      </c>
      <c r="O190" s="38">
        <v>10000</v>
      </c>
      <c r="P190" s="40">
        <f t="shared" si="90"/>
        <v>10000</v>
      </c>
      <c r="Q190" s="41">
        <f t="shared" si="96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/>
      <c r="H191" s="43"/>
      <c r="I191" s="43"/>
      <c r="J191" s="34">
        <f t="shared" si="87"/>
        <v>0</v>
      </c>
      <c r="K191" s="55"/>
      <c r="L191" s="43"/>
      <c r="M191" s="34">
        <f t="shared" si="85"/>
        <v>0</v>
      </c>
      <c r="N191" s="55"/>
      <c r="O191" s="43"/>
      <c r="P191" s="34">
        <f t="shared" si="90"/>
        <v>0</v>
      </c>
      <c r="Q191" s="35">
        <f t="shared" si="96"/>
        <v>0</v>
      </c>
    </row>
    <row r="192" spans="1:17" ht="12.75" customHeight="1" x14ac:dyDescent="0.2">
      <c r="A192" s="91"/>
      <c r="B192" s="93" t="s">
        <v>281</v>
      </c>
      <c r="C192" s="95" t="s">
        <v>287</v>
      </c>
      <c r="D192" s="36" t="s">
        <v>120</v>
      </c>
      <c r="E192" s="37">
        <v>0</v>
      </c>
      <c r="F192" s="38">
        <v>0</v>
      </c>
      <c r="G192" s="38">
        <v>2100</v>
      </c>
      <c r="H192" s="38">
        <v>0</v>
      </c>
      <c r="I192" s="38">
        <v>0</v>
      </c>
      <c r="J192" s="29">
        <f t="shared" si="87"/>
        <v>2100</v>
      </c>
      <c r="K192" s="44">
        <v>0</v>
      </c>
      <c r="L192" s="38">
        <v>0</v>
      </c>
      <c r="M192" s="40">
        <f t="shared" si="85"/>
        <v>0</v>
      </c>
      <c r="N192" s="44">
        <v>0</v>
      </c>
      <c r="O192" s="38">
        <v>53376</v>
      </c>
      <c r="P192" s="40">
        <f t="shared" si="90"/>
        <v>53376</v>
      </c>
      <c r="Q192" s="41">
        <f t="shared" si="96"/>
        <v>55476</v>
      </c>
    </row>
    <row r="193" spans="1:17" x14ac:dyDescent="0.2">
      <c r="A193" s="91"/>
      <c r="B193" s="93"/>
      <c r="C193" s="95"/>
      <c r="D193" s="36"/>
      <c r="E193" s="42"/>
      <c r="F193" s="43"/>
      <c r="G193" s="43"/>
      <c r="H193" s="43"/>
      <c r="I193" s="43"/>
      <c r="J193" s="34">
        <f t="shared" si="87"/>
        <v>0</v>
      </c>
      <c r="K193" s="55"/>
      <c r="L193" s="43"/>
      <c r="M193" s="34">
        <f t="shared" si="85"/>
        <v>0</v>
      </c>
      <c r="N193" s="55"/>
      <c r="O193" s="43"/>
      <c r="P193" s="34">
        <f t="shared" si="90"/>
        <v>0</v>
      </c>
      <c r="Q193" s="35">
        <f t="shared" si="96"/>
        <v>0</v>
      </c>
    </row>
    <row r="194" spans="1:17" ht="12.75" customHeight="1" x14ac:dyDescent="0.2">
      <c r="A194" s="91"/>
      <c r="B194" s="93" t="s">
        <v>281</v>
      </c>
      <c r="C194" s="95" t="s">
        <v>288</v>
      </c>
      <c r="D194" s="36" t="s">
        <v>120</v>
      </c>
      <c r="E194" s="37">
        <v>0</v>
      </c>
      <c r="F194" s="38">
        <v>0</v>
      </c>
      <c r="G194" s="38">
        <v>2500</v>
      </c>
      <c r="H194" s="38">
        <v>0</v>
      </c>
      <c r="I194" s="38">
        <v>0</v>
      </c>
      <c r="J194" s="29">
        <f t="shared" si="87"/>
        <v>2500</v>
      </c>
      <c r="K194" s="44">
        <v>0</v>
      </c>
      <c r="L194" s="38">
        <v>0</v>
      </c>
      <c r="M194" s="40">
        <f t="shared" ref="M194:M195" si="97">SUM(K194:L194)</f>
        <v>0</v>
      </c>
      <c r="N194" s="44">
        <v>0</v>
      </c>
      <c r="O194" s="38">
        <v>11244</v>
      </c>
      <c r="P194" s="40">
        <f t="shared" ref="P194:P195" si="98">SUM(N194:O194)</f>
        <v>11244</v>
      </c>
      <c r="Q194" s="41">
        <f t="shared" si="96"/>
        <v>13744</v>
      </c>
    </row>
    <row r="195" spans="1:17" x14ac:dyDescent="0.2">
      <c r="A195" s="91"/>
      <c r="B195" s="93"/>
      <c r="C195" s="95"/>
      <c r="D195" s="36"/>
      <c r="E195" s="42"/>
      <c r="F195" s="43"/>
      <c r="G195" s="43"/>
      <c r="H195" s="43"/>
      <c r="I195" s="43"/>
      <c r="J195" s="34">
        <f t="shared" si="87"/>
        <v>0</v>
      </c>
      <c r="K195" s="55"/>
      <c r="L195" s="43"/>
      <c r="M195" s="34">
        <f t="shared" si="97"/>
        <v>0</v>
      </c>
      <c r="N195" s="55"/>
      <c r="O195" s="43"/>
      <c r="P195" s="34">
        <f t="shared" si="98"/>
        <v>0</v>
      </c>
      <c r="Q195" s="35">
        <f t="shared" si="96"/>
        <v>0</v>
      </c>
    </row>
    <row r="196" spans="1:17" ht="12.75" customHeight="1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87"/>
        <v>900</v>
      </c>
      <c r="K196" s="44">
        <v>0</v>
      </c>
      <c r="L196" s="38">
        <v>0</v>
      </c>
      <c r="M196" s="40">
        <f t="shared" si="85"/>
        <v>0</v>
      </c>
      <c r="N196" s="44">
        <v>0</v>
      </c>
      <c r="O196" s="38">
        <v>16080</v>
      </c>
      <c r="P196" s="40">
        <f t="shared" si="90"/>
        <v>16080</v>
      </c>
      <c r="Q196" s="41">
        <f t="shared" si="96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/>
      <c r="H197" s="43"/>
      <c r="I197" s="43"/>
      <c r="J197" s="34">
        <f t="shared" si="87"/>
        <v>0</v>
      </c>
      <c r="K197" s="55"/>
      <c r="L197" s="43"/>
      <c r="M197" s="34">
        <f t="shared" si="85"/>
        <v>0</v>
      </c>
      <c r="N197" s="55"/>
      <c r="O197" s="43"/>
      <c r="P197" s="34">
        <f t="shared" si="90"/>
        <v>0</v>
      </c>
      <c r="Q197" s="35">
        <f t="shared" si="96"/>
        <v>0</v>
      </c>
    </row>
    <row r="198" spans="1:17" ht="12.75" customHeight="1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ref="J198:J201" si="99">SUM(E198:I198)</f>
        <v>6600</v>
      </c>
      <c r="K198" s="44">
        <v>0</v>
      </c>
      <c r="L198" s="38">
        <v>0</v>
      </c>
      <c r="M198" s="40">
        <f t="shared" ref="M198:M201" si="100">SUM(K198:L198)</f>
        <v>0</v>
      </c>
      <c r="N198" s="44">
        <v>0</v>
      </c>
      <c r="O198" s="38">
        <v>0</v>
      </c>
      <c r="P198" s="40">
        <f t="shared" ref="P198:P201" si="101">SUM(N198:O198)</f>
        <v>0</v>
      </c>
      <c r="Q198" s="41">
        <f t="shared" si="96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/>
      <c r="H199" s="43"/>
      <c r="I199" s="43">
        <v>0</v>
      </c>
      <c r="J199" s="34">
        <f t="shared" si="99"/>
        <v>0</v>
      </c>
      <c r="K199" s="55"/>
      <c r="L199" s="43"/>
      <c r="M199" s="34">
        <f t="shared" si="100"/>
        <v>0</v>
      </c>
      <c r="N199" s="55"/>
      <c r="O199" s="43"/>
      <c r="P199" s="34">
        <f t="shared" si="101"/>
        <v>0</v>
      </c>
      <c r="Q199" s="35">
        <f t="shared" si="96"/>
        <v>0</v>
      </c>
    </row>
    <row r="200" spans="1:17" x14ac:dyDescent="0.2">
      <c r="A200" s="91"/>
      <c r="B200" s="93" t="s">
        <v>157</v>
      </c>
      <c r="C200" s="95" t="s">
        <v>308</v>
      </c>
      <c r="D200" s="36" t="s">
        <v>120</v>
      </c>
      <c r="E200" s="37">
        <v>0</v>
      </c>
      <c r="F200" s="38">
        <v>0</v>
      </c>
      <c r="G200" s="38">
        <v>0</v>
      </c>
      <c r="H200" s="38">
        <v>0</v>
      </c>
      <c r="I200" s="38">
        <v>0</v>
      </c>
      <c r="J200" s="29">
        <f t="shared" si="99"/>
        <v>0</v>
      </c>
      <c r="K200" s="44">
        <v>0</v>
      </c>
      <c r="L200" s="38">
        <v>0</v>
      </c>
      <c r="M200" s="40">
        <f t="shared" si="100"/>
        <v>0</v>
      </c>
      <c r="N200" s="44">
        <v>0</v>
      </c>
      <c r="O200" s="38">
        <v>0</v>
      </c>
      <c r="P200" s="40">
        <f t="shared" si="101"/>
        <v>0</v>
      </c>
      <c r="Q200" s="41">
        <f t="shared" si="96"/>
        <v>0</v>
      </c>
    </row>
    <row r="201" spans="1:17" x14ac:dyDescent="0.2">
      <c r="A201" s="91"/>
      <c r="B201" s="93"/>
      <c r="C201" s="95"/>
      <c r="D201" s="36"/>
      <c r="E201" s="42"/>
      <c r="F201" s="43"/>
      <c r="G201" s="43"/>
      <c r="H201" s="43"/>
      <c r="I201" s="43"/>
      <c r="J201" s="34">
        <f t="shared" si="99"/>
        <v>0</v>
      </c>
      <c r="K201" s="55"/>
      <c r="L201" s="43"/>
      <c r="M201" s="34">
        <f t="shared" si="100"/>
        <v>0</v>
      </c>
      <c r="N201" s="55"/>
      <c r="O201" s="43"/>
      <c r="P201" s="34">
        <f t="shared" si="101"/>
        <v>0</v>
      </c>
      <c r="Q201" s="35">
        <f t="shared" si="96"/>
        <v>0</v>
      </c>
    </row>
    <row r="202" spans="1:17" ht="12.75" customHeight="1" x14ac:dyDescent="0.2">
      <c r="A202" s="91" t="s">
        <v>159</v>
      </c>
      <c r="B202" s="93"/>
      <c r="C202" s="95" t="s">
        <v>160</v>
      </c>
      <c r="D202" s="36" t="s">
        <v>154</v>
      </c>
      <c r="E202" s="37">
        <v>0</v>
      </c>
      <c r="F202" s="38">
        <v>0</v>
      </c>
      <c r="G202" s="38">
        <v>133000</v>
      </c>
      <c r="H202" s="38">
        <v>0</v>
      </c>
      <c r="I202" s="38">
        <v>0</v>
      </c>
      <c r="J202" s="29">
        <f t="shared" si="87"/>
        <v>133000</v>
      </c>
      <c r="K202" s="44">
        <v>0</v>
      </c>
      <c r="L202" s="38">
        <v>0</v>
      </c>
      <c r="M202" s="40">
        <f t="shared" si="85"/>
        <v>0</v>
      </c>
      <c r="N202" s="44">
        <v>0</v>
      </c>
      <c r="O202" s="38">
        <v>0</v>
      </c>
      <c r="P202" s="40">
        <f t="shared" si="90"/>
        <v>0</v>
      </c>
      <c r="Q202" s="41">
        <f t="shared" si="91"/>
        <v>133000</v>
      </c>
    </row>
    <row r="203" spans="1:17" x14ac:dyDescent="0.2">
      <c r="A203" s="91"/>
      <c r="B203" s="93"/>
      <c r="C203" s="95"/>
      <c r="D203" s="36"/>
      <c r="E203" s="42"/>
      <c r="F203" s="43"/>
      <c r="G203" s="43"/>
      <c r="H203" s="43"/>
      <c r="I203" s="43"/>
      <c r="J203" s="34">
        <f t="shared" si="87"/>
        <v>0</v>
      </c>
      <c r="K203" s="55"/>
      <c r="L203" s="43"/>
      <c r="M203" s="34">
        <f t="shared" si="85"/>
        <v>0</v>
      </c>
      <c r="N203" s="55"/>
      <c r="O203" s="43"/>
      <c r="P203" s="34">
        <f t="shared" si="90"/>
        <v>0</v>
      </c>
      <c r="Q203" s="35">
        <f t="shared" si="91"/>
        <v>0</v>
      </c>
    </row>
    <row r="204" spans="1:17" x14ac:dyDescent="0.2">
      <c r="A204" s="91" t="s">
        <v>161</v>
      </c>
      <c r="B204" s="93"/>
      <c r="C204" s="95" t="s">
        <v>162</v>
      </c>
      <c r="D204" s="36" t="s">
        <v>26</v>
      </c>
      <c r="E204" s="37">
        <v>0</v>
      </c>
      <c r="F204" s="38">
        <v>0</v>
      </c>
      <c r="G204" s="38">
        <v>5500</v>
      </c>
      <c r="H204" s="38">
        <v>0</v>
      </c>
      <c r="I204" s="38">
        <v>0</v>
      </c>
      <c r="J204" s="29">
        <f t="shared" si="87"/>
        <v>5500</v>
      </c>
      <c r="K204" s="44">
        <v>7000</v>
      </c>
      <c r="L204" s="38">
        <v>0</v>
      </c>
      <c r="M204" s="40">
        <f t="shared" si="85"/>
        <v>7000</v>
      </c>
      <c r="N204" s="44">
        <v>0</v>
      </c>
      <c r="O204" s="38">
        <v>0</v>
      </c>
      <c r="P204" s="40">
        <f t="shared" si="90"/>
        <v>0</v>
      </c>
      <c r="Q204" s="41">
        <f t="shared" si="91"/>
        <v>12500</v>
      </c>
    </row>
    <row r="205" spans="1:17" x14ac:dyDescent="0.2">
      <c r="A205" s="91"/>
      <c r="B205" s="93"/>
      <c r="C205" s="95"/>
      <c r="D205" s="36"/>
      <c r="E205" s="42"/>
      <c r="F205" s="43"/>
      <c r="G205" s="43"/>
      <c r="H205" s="43"/>
      <c r="I205" s="43"/>
      <c r="J205" s="34">
        <f t="shared" si="87"/>
        <v>0</v>
      </c>
      <c r="K205" s="55"/>
      <c r="L205" s="43"/>
      <c r="M205" s="34">
        <f t="shared" si="85"/>
        <v>0</v>
      </c>
      <c r="N205" s="55"/>
      <c r="O205" s="43"/>
      <c r="P205" s="34">
        <f t="shared" si="90"/>
        <v>0</v>
      </c>
      <c r="Q205" s="35">
        <f t="shared" si="91"/>
        <v>0</v>
      </c>
    </row>
    <row r="206" spans="1:17" x14ac:dyDescent="0.2">
      <c r="A206" s="91" t="s">
        <v>163</v>
      </c>
      <c r="B206" s="93"/>
      <c r="C206" s="95" t="s">
        <v>164</v>
      </c>
      <c r="D206" s="111"/>
      <c r="E206" s="37">
        <f>E208+E210+E212</f>
        <v>0</v>
      </c>
      <c r="F206" s="38">
        <f t="shared" ref="F206:I207" si="102">F208+F210+F212</f>
        <v>0</v>
      </c>
      <c r="G206" s="38">
        <f>G208+G210+G212</f>
        <v>79500</v>
      </c>
      <c r="H206" s="38">
        <f t="shared" ref="H206:I206" si="103">H208+H210+H212</f>
        <v>0</v>
      </c>
      <c r="I206" s="38">
        <f t="shared" si="103"/>
        <v>0</v>
      </c>
      <c r="J206" s="29">
        <f t="shared" si="87"/>
        <v>79500</v>
      </c>
      <c r="K206" s="44">
        <f t="shared" ref="K206:L207" si="104">K208+K210+K212</f>
        <v>0</v>
      </c>
      <c r="L206" s="38">
        <f t="shared" si="104"/>
        <v>0</v>
      </c>
      <c r="M206" s="40">
        <f t="shared" si="85"/>
        <v>0</v>
      </c>
      <c r="N206" s="44">
        <f t="shared" ref="N206:O207" si="105">N208+N210+N212</f>
        <v>0</v>
      </c>
      <c r="O206" s="38">
        <f t="shared" si="105"/>
        <v>0</v>
      </c>
      <c r="P206" s="40">
        <f t="shared" si="90"/>
        <v>0</v>
      </c>
      <c r="Q206" s="41">
        <f>P206+M206+J206</f>
        <v>79500</v>
      </c>
    </row>
    <row r="207" spans="1:17" x14ac:dyDescent="0.2">
      <c r="A207" s="91"/>
      <c r="B207" s="93"/>
      <c r="C207" s="95"/>
      <c r="D207" s="111"/>
      <c r="E207" s="31">
        <f>E209+E211+E213</f>
        <v>0</v>
      </c>
      <c r="F207" s="32">
        <f t="shared" si="102"/>
        <v>0</v>
      </c>
      <c r="G207" s="32">
        <f t="shared" si="102"/>
        <v>0</v>
      </c>
      <c r="H207" s="32">
        <f t="shared" si="102"/>
        <v>0</v>
      </c>
      <c r="I207" s="32">
        <f t="shared" si="102"/>
        <v>0</v>
      </c>
      <c r="J207" s="34">
        <f t="shared" si="87"/>
        <v>0</v>
      </c>
      <c r="K207" s="57">
        <f t="shared" si="104"/>
        <v>0</v>
      </c>
      <c r="L207" s="32">
        <f t="shared" si="104"/>
        <v>0</v>
      </c>
      <c r="M207" s="34">
        <f t="shared" si="85"/>
        <v>0</v>
      </c>
      <c r="N207" s="57">
        <f t="shared" si="105"/>
        <v>0</v>
      </c>
      <c r="O207" s="32">
        <f t="shared" si="105"/>
        <v>0</v>
      </c>
      <c r="P207" s="34">
        <f t="shared" si="90"/>
        <v>0</v>
      </c>
      <c r="Q207" s="35">
        <f>P207+M207+J207</f>
        <v>0</v>
      </c>
    </row>
    <row r="208" spans="1:17" x14ac:dyDescent="0.2">
      <c r="A208" s="91"/>
      <c r="B208" s="93" t="s">
        <v>165</v>
      </c>
      <c r="C208" s="95" t="s">
        <v>282</v>
      </c>
      <c r="D208" s="36" t="s">
        <v>31</v>
      </c>
      <c r="E208" s="37">
        <v>0</v>
      </c>
      <c r="F208" s="38">
        <v>0</v>
      </c>
      <c r="G208" s="38">
        <v>62000</v>
      </c>
      <c r="H208" s="38">
        <v>0</v>
      </c>
      <c r="I208" s="38">
        <v>0</v>
      </c>
      <c r="J208" s="29">
        <f>SUM(E208:I208)</f>
        <v>62000</v>
      </c>
      <c r="K208" s="44">
        <v>0</v>
      </c>
      <c r="L208" s="38">
        <v>0</v>
      </c>
      <c r="M208" s="40">
        <f t="shared" ref="M208:M217" si="106">SUM(K208:L208)</f>
        <v>0</v>
      </c>
      <c r="N208" s="44">
        <v>0</v>
      </c>
      <c r="O208" s="38">
        <v>0</v>
      </c>
      <c r="P208" s="40">
        <f t="shared" si="90"/>
        <v>0</v>
      </c>
      <c r="Q208" s="41">
        <f t="shared" si="91"/>
        <v>62000</v>
      </c>
    </row>
    <row r="209" spans="1:17" x14ac:dyDescent="0.2">
      <c r="A209" s="91"/>
      <c r="B209" s="93"/>
      <c r="C209" s="9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106"/>
        <v>0</v>
      </c>
      <c r="N209" s="55"/>
      <c r="O209" s="43"/>
      <c r="P209" s="34">
        <f t="shared" si="90"/>
        <v>0</v>
      </c>
      <c r="Q209" s="35">
        <f t="shared" si="91"/>
        <v>0</v>
      </c>
    </row>
    <row r="210" spans="1:17" ht="12.75" customHeight="1" x14ac:dyDescent="0.2">
      <c r="A210" s="91"/>
      <c r="B210" s="93" t="s">
        <v>165</v>
      </c>
      <c r="C210" s="95" t="s">
        <v>283</v>
      </c>
      <c r="D210" s="36" t="s">
        <v>31</v>
      </c>
      <c r="E210" s="37">
        <v>0</v>
      </c>
      <c r="F210" s="38">
        <v>0</v>
      </c>
      <c r="G210" s="38">
        <v>8000</v>
      </c>
      <c r="H210" s="38">
        <v>0</v>
      </c>
      <c r="I210" s="38">
        <v>0</v>
      </c>
      <c r="J210" s="29">
        <f t="shared" si="87"/>
        <v>8000</v>
      </c>
      <c r="K210" s="44">
        <v>0</v>
      </c>
      <c r="L210" s="38">
        <v>0</v>
      </c>
      <c r="M210" s="40">
        <f t="shared" si="106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8000</v>
      </c>
    </row>
    <row r="211" spans="1:17" x14ac:dyDescent="0.2">
      <c r="A211" s="91"/>
      <c r="B211" s="93"/>
      <c r="C211" s="95"/>
      <c r="D211" s="36"/>
      <c r="E211" s="31"/>
      <c r="F211" s="43"/>
      <c r="G211" s="43"/>
      <c r="H211" s="43"/>
      <c r="I211" s="43"/>
      <c r="J211" s="34">
        <f t="shared" si="87"/>
        <v>0</v>
      </c>
      <c r="K211" s="55"/>
      <c r="L211" s="43"/>
      <c r="M211" s="34">
        <f t="shared" si="106"/>
        <v>0</v>
      </c>
      <c r="N211" s="55"/>
      <c r="O211" s="43"/>
      <c r="P211" s="34">
        <f t="shared" si="90"/>
        <v>0</v>
      </c>
      <c r="Q211" s="35">
        <f t="shared" si="91"/>
        <v>0</v>
      </c>
    </row>
    <row r="212" spans="1:17" x14ac:dyDescent="0.2">
      <c r="A212" s="91"/>
      <c r="B212" s="93" t="s">
        <v>165</v>
      </c>
      <c r="C212" s="95" t="s">
        <v>284</v>
      </c>
      <c r="D212" s="36" t="s">
        <v>31</v>
      </c>
      <c r="E212" s="37">
        <v>0</v>
      </c>
      <c r="F212" s="38">
        <v>0</v>
      </c>
      <c r="G212" s="38">
        <v>9500</v>
      </c>
      <c r="H212" s="38">
        <v>0</v>
      </c>
      <c r="I212" s="38">
        <v>0</v>
      </c>
      <c r="J212" s="29">
        <f t="shared" ref="J212:J213" si="107">SUM(E212:I212)</f>
        <v>9500</v>
      </c>
      <c r="K212" s="44">
        <v>0</v>
      </c>
      <c r="L212" s="38">
        <v>0</v>
      </c>
      <c r="M212" s="40">
        <f t="shared" si="106"/>
        <v>0</v>
      </c>
      <c r="N212" s="44">
        <v>0</v>
      </c>
      <c r="O212" s="38">
        <v>0</v>
      </c>
      <c r="P212" s="40">
        <f t="shared" ref="P212:P213" si="108">SUM(N212:O212)</f>
        <v>0</v>
      </c>
      <c r="Q212" s="41">
        <f t="shared" si="91"/>
        <v>9500</v>
      </c>
    </row>
    <row r="213" spans="1:17" x14ac:dyDescent="0.2">
      <c r="A213" s="91"/>
      <c r="B213" s="93"/>
      <c r="C213" s="95"/>
      <c r="D213" s="36"/>
      <c r="E213" s="31"/>
      <c r="F213" s="43"/>
      <c r="G213" s="43"/>
      <c r="H213" s="43"/>
      <c r="I213" s="43"/>
      <c r="J213" s="34">
        <f t="shared" si="107"/>
        <v>0</v>
      </c>
      <c r="K213" s="55"/>
      <c r="L213" s="43"/>
      <c r="M213" s="34">
        <f t="shared" si="106"/>
        <v>0</v>
      </c>
      <c r="N213" s="55"/>
      <c r="O213" s="43"/>
      <c r="P213" s="34">
        <f t="shared" si="108"/>
        <v>0</v>
      </c>
      <c r="Q213" s="35">
        <f t="shared" si="91"/>
        <v>0</v>
      </c>
    </row>
    <row r="214" spans="1:17" x14ac:dyDescent="0.2">
      <c r="A214" s="91" t="s">
        <v>166</v>
      </c>
      <c r="B214" s="93"/>
      <c r="C214" s="95" t="s">
        <v>285</v>
      </c>
      <c r="D214" s="36" t="s">
        <v>71</v>
      </c>
      <c r="E214" s="37">
        <v>47631</v>
      </c>
      <c r="F214" s="38">
        <v>16648</v>
      </c>
      <c r="G214" s="38">
        <v>15449</v>
      </c>
      <c r="H214" s="38">
        <v>300</v>
      </c>
      <c r="I214" s="38">
        <v>0</v>
      </c>
      <c r="J214" s="29">
        <f t="shared" si="87"/>
        <v>80028</v>
      </c>
      <c r="K214" s="44">
        <v>0</v>
      </c>
      <c r="L214" s="38">
        <v>0</v>
      </c>
      <c r="M214" s="40">
        <f t="shared" si="106"/>
        <v>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80028</v>
      </c>
    </row>
    <row r="215" spans="1:17" x14ac:dyDescent="0.2">
      <c r="A215" s="91"/>
      <c r="B215" s="93"/>
      <c r="C215" s="95"/>
      <c r="D215" s="36"/>
      <c r="E215" s="42"/>
      <c r="F215" s="43"/>
      <c r="G215" s="43"/>
      <c r="H215" s="43"/>
      <c r="I215" s="43"/>
      <c r="J215" s="34">
        <f t="shared" si="87"/>
        <v>0</v>
      </c>
      <c r="K215" s="55"/>
      <c r="L215" s="43"/>
      <c r="M215" s="34">
        <f t="shared" si="106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2">
      <c r="A216" s="91" t="s">
        <v>167</v>
      </c>
      <c r="B216" s="93"/>
      <c r="C216" s="95" t="s">
        <v>168</v>
      </c>
      <c r="D216" s="36" t="s">
        <v>71</v>
      </c>
      <c r="E216" s="37">
        <v>0</v>
      </c>
      <c r="F216" s="38">
        <v>0</v>
      </c>
      <c r="G216" s="38">
        <v>2000</v>
      </c>
      <c r="H216" s="38">
        <v>0</v>
      </c>
      <c r="I216" s="38">
        <v>0</v>
      </c>
      <c r="J216" s="29">
        <f t="shared" si="87"/>
        <v>2000</v>
      </c>
      <c r="K216" s="44">
        <v>401307</v>
      </c>
      <c r="L216" s="38">
        <v>0</v>
      </c>
      <c r="M216" s="40">
        <f t="shared" si="106"/>
        <v>401307</v>
      </c>
      <c r="N216" s="44">
        <v>0</v>
      </c>
      <c r="O216" s="38">
        <v>0</v>
      </c>
      <c r="P216" s="40">
        <f t="shared" si="90"/>
        <v>0</v>
      </c>
      <c r="Q216" s="41">
        <f t="shared" si="91"/>
        <v>403307</v>
      </c>
    </row>
    <row r="217" spans="1:17" ht="12.75" customHeight="1" thickBot="1" x14ac:dyDescent="0.25">
      <c r="A217" s="92"/>
      <c r="B217" s="94"/>
      <c r="C217" s="96"/>
      <c r="D217" s="50"/>
      <c r="E217" s="51"/>
      <c r="F217" s="45"/>
      <c r="G217" s="45"/>
      <c r="H217" s="45"/>
      <c r="I217" s="45"/>
      <c r="J217" s="24">
        <f t="shared" si="87"/>
        <v>0</v>
      </c>
      <c r="K217" s="56"/>
      <c r="L217" s="45"/>
      <c r="M217" s="24">
        <f t="shared" si="106"/>
        <v>0</v>
      </c>
      <c r="N217" s="56"/>
      <c r="O217" s="45"/>
      <c r="P217" s="24">
        <f t="shared" si="90"/>
        <v>0</v>
      </c>
      <c r="Q217" s="25">
        <f t="shared" si="91"/>
        <v>0</v>
      </c>
    </row>
    <row r="218" spans="1:17" ht="13.5" customHeight="1" thickBot="1" x14ac:dyDescent="0.25">
      <c r="D218" s="4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 customHeight="1" x14ac:dyDescent="0.2">
      <c r="A219" s="104" t="s">
        <v>169</v>
      </c>
      <c r="B219" s="105"/>
      <c r="C219" s="108" t="s">
        <v>170</v>
      </c>
      <c r="D219" s="101"/>
      <c r="E219" s="16">
        <f>E221+E223+E225+E227+E229+E231+E233+E235+E237+E239</f>
        <v>121433</v>
      </c>
      <c r="F219" s="17">
        <f t="shared" ref="F219:I220" si="109">F221+F223+F225+F227+F229+F231+F233+F235+F237+F239</f>
        <v>42490</v>
      </c>
      <c r="G219" s="17">
        <f t="shared" si="109"/>
        <v>42033</v>
      </c>
      <c r="H219" s="17">
        <f t="shared" si="109"/>
        <v>10752</v>
      </c>
      <c r="I219" s="17">
        <f t="shared" si="109"/>
        <v>0</v>
      </c>
      <c r="J219" s="19">
        <f t="shared" ref="J219:J240" si="110">SUM(E219:I219)</f>
        <v>216708</v>
      </c>
      <c r="K219" s="52">
        <f>K221+K223+K225+K227+K229+K231+K233+K235+K237+K239</f>
        <v>0</v>
      </c>
      <c r="L219" s="17">
        <f>L221+L223+L225+L227+L229+L231+L233+L235+L237+L239</f>
        <v>0</v>
      </c>
      <c r="M219" s="19">
        <f t="shared" ref="M219:M240" si="111">SUM(K219:L219)</f>
        <v>0</v>
      </c>
      <c r="N219" s="52">
        <f>N221+N223+N225+N227+N229+N231+N233+N235+N237+N239</f>
        <v>0</v>
      </c>
      <c r="O219" s="17">
        <f>O221+O223+O225+O227+O229+O231+O233+O235+O237+O239</f>
        <v>0</v>
      </c>
      <c r="P219" s="19">
        <f t="shared" ref="P219:P240" si="112">SUM(N219:O219)</f>
        <v>0</v>
      </c>
      <c r="Q219" s="20">
        <f t="shared" ref="Q219:Q240" si="113">P219+M219+J219</f>
        <v>216708</v>
      </c>
    </row>
    <row r="220" spans="1:17" ht="13.5" thickBot="1" x14ac:dyDescent="0.25">
      <c r="A220" s="106"/>
      <c r="B220" s="107"/>
      <c r="C220" s="109"/>
      <c r="D220" s="102"/>
      <c r="E220" s="21">
        <f>E222+E224+E226+E228+E230+E232+E234+E236+E238+E240</f>
        <v>0</v>
      </c>
      <c r="F220" s="22">
        <f t="shared" si="109"/>
        <v>0</v>
      </c>
      <c r="G220" s="22">
        <f t="shared" si="109"/>
        <v>0</v>
      </c>
      <c r="H220" s="22">
        <f t="shared" si="109"/>
        <v>0</v>
      </c>
      <c r="I220" s="22">
        <f t="shared" si="109"/>
        <v>0</v>
      </c>
      <c r="J220" s="24">
        <f t="shared" si="110"/>
        <v>0</v>
      </c>
      <c r="K220" s="53">
        <f>K222+K224+K226+K228+K230+K232+K234+K236+K238+K240</f>
        <v>0</v>
      </c>
      <c r="L220" s="22">
        <f>L222+L224+L226+L228+L230+L232+L234+L236+L238+L240</f>
        <v>0</v>
      </c>
      <c r="M220" s="24">
        <f t="shared" si="111"/>
        <v>0</v>
      </c>
      <c r="N220" s="53">
        <f>N222+N224+N226+N228+N230+N232+N234+N236+N238+N240</f>
        <v>0</v>
      </c>
      <c r="O220" s="22">
        <f>O222+O224+O226+O228+O230+O232+O234+O236+O238+O240</f>
        <v>0</v>
      </c>
      <c r="P220" s="24">
        <f t="shared" si="112"/>
        <v>0</v>
      </c>
      <c r="Q220" s="25">
        <f t="shared" si="113"/>
        <v>0</v>
      </c>
    </row>
    <row r="221" spans="1:17" ht="12.75" customHeight="1" x14ac:dyDescent="0.2">
      <c r="A221" s="103" t="s">
        <v>171</v>
      </c>
      <c r="B221" s="98"/>
      <c r="C221" s="100" t="s">
        <v>172</v>
      </c>
      <c r="D221" s="49" t="s">
        <v>173</v>
      </c>
      <c r="E221" s="26">
        <v>0</v>
      </c>
      <c r="F221" s="27">
        <v>0</v>
      </c>
      <c r="G221" s="27">
        <v>0</v>
      </c>
      <c r="H221" s="27">
        <v>1230</v>
      </c>
      <c r="I221" s="27">
        <v>0</v>
      </c>
      <c r="J221" s="29">
        <f t="shared" si="110"/>
        <v>1230</v>
      </c>
      <c r="K221" s="54">
        <v>0</v>
      </c>
      <c r="L221" s="27">
        <v>0</v>
      </c>
      <c r="M221" s="29">
        <f>SUM(K221:L221)</f>
        <v>0</v>
      </c>
      <c r="N221" s="54">
        <v>0</v>
      </c>
      <c r="O221" s="27">
        <v>0</v>
      </c>
      <c r="P221" s="29">
        <f t="shared" si="112"/>
        <v>0</v>
      </c>
      <c r="Q221" s="30">
        <f t="shared" si="113"/>
        <v>1230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/>
      <c r="I222" s="43"/>
      <c r="J222" s="34">
        <f t="shared" si="110"/>
        <v>0</v>
      </c>
      <c r="K222" s="55"/>
      <c r="L222" s="43"/>
      <c r="M222" s="34">
        <f t="shared" si="111"/>
        <v>0</v>
      </c>
      <c r="N222" s="55"/>
      <c r="O222" s="43"/>
      <c r="P222" s="34">
        <f t="shared" si="112"/>
        <v>0</v>
      </c>
      <c r="Q222" s="35">
        <f t="shared" si="113"/>
        <v>0</v>
      </c>
    </row>
    <row r="223" spans="1:17" x14ac:dyDescent="0.2">
      <c r="A223" s="91" t="s">
        <v>174</v>
      </c>
      <c r="B223" s="93"/>
      <c r="C223" s="95" t="s">
        <v>175</v>
      </c>
      <c r="D223" s="36" t="s">
        <v>176</v>
      </c>
      <c r="E223" s="37">
        <v>0</v>
      </c>
      <c r="F223" s="38">
        <v>0</v>
      </c>
      <c r="G223" s="38">
        <v>0</v>
      </c>
      <c r="H223" s="38">
        <v>1162</v>
      </c>
      <c r="I223" s="38">
        <v>0</v>
      </c>
      <c r="J223" s="29">
        <f t="shared" si="110"/>
        <v>1162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112"/>
        <v>0</v>
      </c>
      <c r="Q223" s="41">
        <f t="shared" si="113"/>
        <v>1162</v>
      </c>
    </row>
    <row r="224" spans="1:17" x14ac:dyDescent="0.2">
      <c r="A224" s="91"/>
      <c r="B224" s="93"/>
      <c r="C224" s="95"/>
      <c r="D224" s="36"/>
      <c r="E224" s="42"/>
      <c r="F224" s="43"/>
      <c r="G224" s="43"/>
      <c r="H224" s="43"/>
      <c r="I224" s="43"/>
      <c r="J224" s="34">
        <f t="shared" si="110"/>
        <v>0</v>
      </c>
      <c r="K224" s="55"/>
      <c r="L224" s="43"/>
      <c r="M224" s="34">
        <f t="shared" si="111"/>
        <v>0</v>
      </c>
      <c r="N224" s="55"/>
      <c r="O224" s="43"/>
      <c r="P224" s="34">
        <f t="shared" si="112"/>
        <v>0</v>
      </c>
      <c r="Q224" s="35">
        <f t="shared" si="113"/>
        <v>0</v>
      </c>
    </row>
    <row r="225" spans="1:17" ht="12.75" customHeight="1" x14ac:dyDescent="0.2">
      <c r="A225" s="91" t="s">
        <v>177</v>
      </c>
      <c r="B225" s="93"/>
      <c r="C225" s="95" t="s">
        <v>178</v>
      </c>
      <c r="D225" s="36" t="s">
        <v>173</v>
      </c>
      <c r="E225" s="37">
        <v>0</v>
      </c>
      <c r="F225" s="38">
        <v>0</v>
      </c>
      <c r="G225" s="38">
        <v>600</v>
      </c>
      <c r="H225" s="38">
        <v>0</v>
      </c>
      <c r="I225" s="38">
        <v>0</v>
      </c>
      <c r="J225" s="29">
        <f t="shared" si="110"/>
        <v>600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112"/>
        <v>0</v>
      </c>
      <c r="Q225" s="41">
        <f t="shared" si="113"/>
        <v>600</v>
      </c>
    </row>
    <row r="226" spans="1:17" x14ac:dyDescent="0.2">
      <c r="A226" s="91"/>
      <c r="B226" s="93"/>
      <c r="C226" s="95"/>
      <c r="D226" s="36"/>
      <c r="E226" s="42"/>
      <c r="F226" s="43"/>
      <c r="G226" s="43"/>
      <c r="H226" s="43"/>
      <c r="I226" s="43"/>
      <c r="J226" s="34">
        <f t="shared" si="110"/>
        <v>0</v>
      </c>
      <c r="K226" s="55"/>
      <c r="L226" s="43"/>
      <c r="M226" s="34">
        <f t="shared" si="111"/>
        <v>0</v>
      </c>
      <c r="N226" s="55"/>
      <c r="O226" s="43"/>
      <c r="P226" s="34">
        <f t="shared" si="112"/>
        <v>0</v>
      </c>
      <c r="Q226" s="35">
        <f t="shared" si="113"/>
        <v>0</v>
      </c>
    </row>
    <row r="227" spans="1:17" ht="12.75" customHeight="1" x14ac:dyDescent="0.2">
      <c r="A227" s="91" t="s">
        <v>179</v>
      </c>
      <c r="B227" s="93"/>
      <c r="C227" s="95" t="s">
        <v>180</v>
      </c>
      <c r="D227" s="36" t="s">
        <v>181</v>
      </c>
      <c r="E227" s="37">
        <v>21433</v>
      </c>
      <c r="F227" s="38">
        <v>7490</v>
      </c>
      <c r="G227" s="61">
        <v>1380</v>
      </c>
      <c r="H227" s="38">
        <v>200</v>
      </c>
      <c r="I227" s="38">
        <v>0</v>
      </c>
      <c r="J227" s="29">
        <f t="shared" si="110"/>
        <v>30503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2"/>
        <v>0</v>
      </c>
      <c r="Q227" s="41">
        <f t="shared" si="113"/>
        <v>30503</v>
      </c>
    </row>
    <row r="228" spans="1:17" x14ac:dyDescent="0.2">
      <c r="A228" s="91"/>
      <c r="B228" s="93"/>
      <c r="C228" s="95"/>
      <c r="D228" s="36"/>
      <c r="E228" s="42"/>
      <c r="F228" s="43"/>
      <c r="G228" s="43"/>
      <c r="H228" s="43"/>
      <c r="I228" s="43"/>
      <c r="J228" s="34">
        <f t="shared" si="110"/>
        <v>0</v>
      </c>
      <c r="K228" s="55"/>
      <c r="L228" s="43"/>
      <c r="M228" s="34">
        <f t="shared" si="111"/>
        <v>0</v>
      </c>
      <c r="N228" s="55"/>
      <c r="O228" s="43"/>
      <c r="P228" s="34">
        <f t="shared" si="112"/>
        <v>0</v>
      </c>
      <c r="Q228" s="35">
        <f t="shared" si="113"/>
        <v>0</v>
      </c>
    </row>
    <row r="229" spans="1:17" ht="12.75" customHeight="1" x14ac:dyDescent="0.2">
      <c r="A229" s="91" t="s">
        <v>179</v>
      </c>
      <c r="B229" s="93"/>
      <c r="C229" s="95" t="s">
        <v>180</v>
      </c>
      <c r="D229" s="36" t="s">
        <v>182</v>
      </c>
      <c r="E229" s="37">
        <v>100000</v>
      </c>
      <c r="F229" s="38">
        <v>35000</v>
      </c>
      <c r="G229" s="38">
        <v>20280</v>
      </c>
      <c r="H229" s="38">
        <v>750</v>
      </c>
      <c r="I229" s="38">
        <v>0</v>
      </c>
      <c r="J229" s="29">
        <f t="shared" si="110"/>
        <v>156030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2"/>
        <v>0</v>
      </c>
      <c r="Q229" s="41">
        <f t="shared" si="113"/>
        <v>156030</v>
      </c>
    </row>
    <row r="230" spans="1:17" x14ac:dyDescent="0.2">
      <c r="A230" s="91"/>
      <c r="B230" s="93"/>
      <c r="C230" s="95"/>
      <c r="D230" s="36"/>
      <c r="E230" s="42"/>
      <c r="F230" s="43"/>
      <c r="G230" s="43"/>
      <c r="H230" s="43"/>
      <c r="I230" s="43"/>
      <c r="J230" s="34">
        <f t="shared" si="110"/>
        <v>0</v>
      </c>
      <c r="K230" s="55"/>
      <c r="L230" s="43"/>
      <c r="M230" s="34">
        <f t="shared" si="111"/>
        <v>0</v>
      </c>
      <c r="N230" s="55"/>
      <c r="O230" s="43"/>
      <c r="P230" s="34">
        <f t="shared" si="112"/>
        <v>0</v>
      </c>
      <c r="Q230" s="35">
        <f t="shared" si="113"/>
        <v>0</v>
      </c>
    </row>
    <row r="231" spans="1:17" x14ac:dyDescent="0.2">
      <c r="A231" s="91" t="s">
        <v>183</v>
      </c>
      <c r="B231" s="93"/>
      <c r="C231" s="95" t="s">
        <v>184</v>
      </c>
      <c r="D231" s="36" t="s">
        <v>173</v>
      </c>
      <c r="E231" s="37">
        <v>0</v>
      </c>
      <c r="F231" s="38">
        <v>0</v>
      </c>
      <c r="G231" s="38">
        <v>12600</v>
      </c>
      <c r="H231" s="38">
        <v>0</v>
      </c>
      <c r="I231" s="38">
        <v>0</v>
      </c>
      <c r="J231" s="29">
        <f t="shared" si="110"/>
        <v>12600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2"/>
        <v>0</v>
      </c>
      <c r="Q231" s="41">
        <f t="shared" si="113"/>
        <v>12600</v>
      </c>
    </row>
    <row r="232" spans="1:17" x14ac:dyDescent="0.2">
      <c r="A232" s="91"/>
      <c r="B232" s="93"/>
      <c r="C232" s="95"/>
      <c r="D232" s="36"/>
      <c r="E232" s="42"/>
      <c r="F232" s="43"/>
      <c r="G232" s="43"/>
      <c r="H232" s="43"/>
      <c r="I232" s="43"/>
      <c r="J232" s="34">
        <f t="shared" si="110"/>
        <v>0</v>
      </c>
      <c r="K232" s="55"/>
      <c r="L232" s="43"/>
      <c r="M232" s="34">
        <f t="shared" si="111"/>
        <v>0</v>
      </c>
      <c r="N232" s="55"/>
      <c r="O232" s="43"/>
      <c r="P232" s="34">
        <f t="shared" si="112"/>
        <v>0</v>
      </c>
      <c r="Q232" s="35">
        <f t="shared" si="113"/>
        <v>0</v>
      </c>
    </row>
    <row r="233" spans="1:17" ht="12.75" customHeight="1" x14ac:dyDescent="0.2">
      <c r="A233" s="91" t="s">
        <v>185</v>
      </c>
      <c r="B233" s="93"/>
      <c r="C233" s="95" t="s">
        <v>186</v>
      </c>
      <c r="D233" s="36" t="s">
        <v>187</v>
      </c>
      <c r="E233" s="37">
        <v>0</v>
      </c>
      <c r="F233" s="38">
        <v>0</v>
      </c>
      <c r="G233" s="38">
        <v>7173</v>
      </c>
      <c r="H233" s="38">
        <v>0</v>
      </c>
      <c r="I233" s="38">
        <v>0</v>
      </c>
      <c r="J233" s="29">
        <f t="shared" si="110"/>
        <v>7173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2"/>
        <v>0</v>
      </c>
      <c r="Q233" s="41">
        <f t="shared" si="113"/>
        <v>7173</v>
      </c>
    </row>
    <row r="234" spans="1:17" x14ac:dyDescent="0.2">
      <c r="A234" s="91"/>
      <c r="B234" s="93"/>
      <c r="C234" s="95"/>
      <c r="D234" s="36"/>
      <c r="E234" s="42"/>
      <c r="F234" s="43"/>
      <c r="G234" s="43"/>
      <c r="H234" s="43"/>
      <c r="I234" s="43"/>
      <c r="J234" s="34">
        <f t="shared" si="110"/>
        <v>0</v>
      </c>
      <c r="K234" s="55"/>
      <c r="L234" s="43"/>
      <c r="M234" s="34">
        <f t="shared" si="111"/>
        <v>0</v>
      </c>
      <c r="N234" s="55"/>
      <c r="O234" s="43"/>
      <c r="P234" s="34">
        <f t="shared" si="112"/>
        <v>0</v>
      </c>
      <c r="Q234" s="35">
        <f t="shared" si="113"/>
        <v>0</v>
      </c>
    </row>
    <row r="235" spans="1:17" ht="12.75" customHeight="1" x14ac:dyDescent="0.2">
      <c r="A235" s="91" t="s">
        <v>188</v>
      </c>
      <c r="B235" s="93"/>
      <c r="C235" s="95" t="s">
        <v>189</v>
      </c>
      <c r="D235" s="36" t="s">
        <v>173</v>
      </c>
      <c r="E235" s="37">
        <v>0</v>
      </c>
      <c r="F235" s="38">
        <v>0</v>
      </c>
      <c r="G235" s="38">
        <v>0</v>
      </c>
      <c r="H235" s="38">
        <v>570</v>
      </c>
      <c r="I235" s="38">
        <v>0</v>
      </c>
      <c r="J235" s="29">
        <f t="shared" si="110"/>
        <v>570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2"/>
        <v>0</v>
      </c>
      <c r="Q235" s="41">
        <f t="shared" si="113"/>
        <v>570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/>
      <c r="I236" s="43"/>
      <c r="J236" s="34">
        <f t="shared" si="110"/>
        <v>0</v>
      </c>
      <c r="K236" s="55"/>
      <c r="L236" s="43"/>
      <c r="M236" s="34">
        <f t="shared" si="111"/>
        <v>0</v>
      </c>
      <c r="N236" s="55"/>
      <c r="O236" s="43"/>
      <c r="P236" s="34">
        <f t="shared" si="112"/>
        <v>0</v>
      </c>
      <c r="Q236" s="35">
        <f t="shared" si="113"/>
        <v>0</v>
      </c>
    </row>
    <row r="237" spans="1:17" x14ac:dyDescent="0.2">
      <c r="A237" s="91" t="s">
        <v>190</v>
      </c>
      <c r="B237" s="93"/>
      <c r="C237" s="95" t="s">
        <v>191</v>
      </c>
      <c r="D237" s="36" t="s">
        <v>173</v>
      </c>
      <c r="E237" s="37">
        <v>0</v>
      </c>
      <c r="F237" s="38">
        <v>0</v>
      </c>
      <c r="G237" s="38">
        <v>0</v>
      </c>
      <c r="H237" s="38">
        <v>200</v>
      </c>
      <c r="I237" s="38">
        <v>0</v>
      </c>
      <c r="J237" s="29">
        <f t="shared" si="110"/>
        <v>200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2"/>
        <v>0</v>
      </c>
      <c r="Q237" s="41">
        <f t="shared" si="113"/>
        <v>200</v>
      </c>
    </row>
    <row r="238" spans="1:17" x14ac:dyDescent="0.2">
      <c r="A238" s="91"/>
      <c r="B238" s="93"/>
      <c r="C238" s="95"/>
      <c r="D238" s="36"/>
      <c r="E238" s="42"/>
      <c r="F238" s="43"/>
      <c r="G238" s="43"/>
      <c r="H238" s="43"/>
      <c r="I238" s="43"/>
      <c r="J238" s="34">
        <f t="shared" si="110"/>
        <v>0</v>
      </c>
      <c r="K238" s="55"/>
      <c r="L238" s="43"/>
      <c r="M238" s="34">
        <f t="shared" si="111"/>
        <v>0</v>
      </c>
      <c r="N238" s="55"/>
      <c r="O238" s="43"/>
      <c r="P238" s="34">
        <f t="shared" si="112"/>
        <v>0</v>
      </c>
      <c r="Q238" s="35">
        <f t="shared" si="113"/>
        <v>0</v>
      </c>
    </row>
    <row r="239" spans="1:17" x14ac:dyDescent="0.2">
      <c r="A239" s="91" t="s">
        <v>192</v>
      </c>
      <c r="B239" s="93"/>
      <c r="C239" s="95" t="s">
        <v>193</v>
      </c>
      <c r="D239" s="36" t="s">
        <v>194</v>
      </c>
      <c r="E239" s="37">
        <v>0</v>
      </c>
      <c r="F239" s="38">
        <v>0</v>
      </c>
      <c r="G239" s="38">
        <v>0</v>
      </c>
      <c r="H239" s="38">
        <v>6640</v>
      </c>
      <c r="I239" s="38">
        <v>0</v>
      </c>
      <c r="J239" s="29">
        <f t="shared" si="110"/>
        <v>6640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2"/>
        <v>0</v>
      </c>
      <c r="Q239" s="41">
        <f t="shared" si="113"/>
        <v>6640</v>
      </c>
    </row>
    <row r="240" spans="1:17" ht="12.75" customHeight="1" thickBot="1" x14ac:dyDescent="0.25">
      <c r="A240" s="92"/>
      <c r="B240" s="94"/>
      <c r="C240" s="96"/>
      <c r="D240" s="50"/>
      <c r="E240" s="51"/>
      <c r="F240" s="45"/>
      <c r="G240" s="45"/>
      <c r="H240" s="45"/>
      <c r="I240" s="45"/>
      <c r="J240" s="24">
        <f t="shared" si="110"/>
        <v>0</v>
      </c>
      <c r="K240" s="56"/>
      <c r="L240" s="45"/>
      <c r="M240" s="24">
        <f t="shared" si="111"/>
        <v>0</v>
      </c>
      <c r="N240" s="56"/>
      <c r="O240" s="45"/>
      <c r="P240" s="24">
        <f t="shared" si="112"/>
        <v>0</v>
      </c>
      <c r="Q240" s="25">
        <f t="shared" si="113"/>
        <v>0</v>
      </c>
    </row>
    <row r="241" spans="1:17" ht="13.5" customHeight="1" thickBot="1" x14ac:dyDescent="0.25">
      <c r="D241" s="4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">
      <c r="A242" s="104" t="s">
        <v>195</v>
      </c>
      <c r="B242" s="105"/>
      <c r="C242" s="108" t="s">
        <v>196</v>
      </c>
      <c r="D242" s="101"/>
      <c r="E242" s="16">
        <f>E244+E246+E248+E250+E252+E254+E256+E258+E260</f>
        <v>0</v>
      </c>
      <c r="F242" s="17">
        <f t="shared" ref="E242:I243" si="114">F244+F246+F248+F250+F252+F254+F256+F258+F260</f>
        <v>0</v>
      </c>
      <c r="G242" s="17">
        <f>G244+G246+G248+G250+G252+G254+G256+G258+G260</f>
        <v>80066</v>
      </c>
      <c r="H242" s="17">
        <f t="shared" si="114"/>
        <v>0</v>
      </c>
      <c r="I242" s="17">
        <f>I244+I246+I248+I250+I252+I254+I256+I258+I260</f>
        <v>14372</v>
      </c>
      <c r="J242" s="19">
        <f>SUM(E242:I242)</f>
        <v>94438</v>
      </c>
      <c r="K242" s="52">
        <f>K244+K246+K248+K250+K252+K254+K256+K258+K260</f>
        <v>16090</v>
      </c>
      <c r="L242" s="17">
        <f>L244+L246+L248+L250+L252+L254+L256+L258+L260</f>
        <v>0</v>
      </c>
      <c r="M242" s="19">
        <f>SUM(K242:L242)</f>
        <v>16090</v>
      </c>
      <c r="N242" s="52">
        <f>N244+N246+N248+N250+N252+N254+N256+N258+N260</f>
        <v>0</v>
      </c>
      <c r="O242" s="17">
        <f>O244+O246+O248+O250+O252+O254+O256+O258+O260</f>
        <v>76116</v>
      </c>
      <c r="P242" s="19">
        <f>SUM(N242:O242)</f>
        <v>76116</v>
      </c>
      <c r="Q242" s="20">
        <f>P242+M242+J242</f>
        <v>186644</v>
      </c>
    </row>
    <row r="243" spans="1:17" ht="13.5" thickBot="1" x14ac:dyDescent="0.25">
      <c r="A243" s="106"/>
      <c r="B243" s="107"/>
      <c r="C243" s="109"/>
      <c r="D243" s="102"/>
      <c r="E243" s="21">
        <f t="shared" si="114"/>
        <v>0</v>
      </c>
      <c r="F243" s="22">
        <f t="shared" si="114"/>
        <v>0</v>
      </c>
      <c r="G243" s="22">
        <f t="shared" si="114"/>
        <v>0</v>
      </c>
      <c r="H243" s="22">
        <f t="shared" si="114"/>
        <v>0</v>
      </c>
      <c r="I243" s="22">
        <f t="shared" si="114"/>
        <v>0</v>
      </c>
      <c r="J243" s="24">
        <f t="shared" ref="J243:J261" si="115">SUM(E243:I243)</f>
        <v>0</v>
      </c>
      <c r="K243" s="53">
        <f>K245+K247+K249+K251+K253+K255+K257+K259+K261</f>
        <v>0</v>
      </c>
      <c r="L243" s="22">
        <f>L245+L247+L249+L251+L253+L255+L257+L259+L261</f>
        <v>0</v>
      </c>
      <c r="M243" s="24">
        <f t="shared" ref="M243:M259" si="116">SUM(K243:L243)</f>
        <v>0</v>
      </c>
      <c r="N243" s="53">
        <f>N245+N247+N249+N251+N253+N255+N257+N259+N261</f>
        <v>0</v>
      </c>
      <c r="O243" s="22">
        <f>O245+O247+O249+O251+O253+O255+O257+O259+O261</f>
        <v>0</v>
      </c>
      <c r="P243" s="24">
        <f t="shared" ref="P243:P261" si="117">SUM(N243:O243)</f>
        <v>0</v>
      </c>
      <c r="Q243" s="25">
        <f t="shared" ref="Q243:Q261" si="118">P243+M243+J243</f>
        <v>0</v>
      </c>
    </row>
    <row r="244" spans="1:17" ht="12.75" customHeight="1" x14ac:dyDescent="0.2">
      <c r="A244" s="103" t="s">
        <v>197</v>
      </c>
      <c r="B244" s="98"/>
      <c r="C244" s="100" t="s">
        <v>198</v>
      </c>
      <c r="D244" s="110"/>
      <c r="E244" s="26">
        <v>0</v>
      </c>
      <c r="F244" s="27">
        <v>0</v>
      </c>
      <c r="G244" s="27">
        <v>0</v>
      </c>
      <c r="H244" s="27">
        <v>0</v>
      </c>
      <c r="I244" s="27">
        <v>0</v>
      </c>
      <c r="J244" s="29">
        <f t="shared" si="115"/>
        <v>0</v>
      </c>
      <c r="K244" s="54">
        <v>0</v>
      </c>
      <c r="L244" s="27">
        <v>0</v>
      </c>
      <c r="M244" s="29">
        <f>SUM(K244:L244)</f>
        <v>0</v>
      </c>
      <c r="N244" s="54">
        <v>0</v>
      </c>
      <c r="O244" s="27">
        <v>0</v>
      </c>
      <c r="P244" s="29">
        <f t="shared" si="117"/>
        <v>0</v>
      </c>
      <c r="Q244" s="30">
        <f t="shared" si="118"/>
        <v>0</v>
      </c>
    </row>
    <row r="245" spans="1:17" x14ac:dyDescent="0.2">
      <c r="A245" s="91"/>
      <c r="B245" s="93"/>
      <c r="C245" s="95"/>
      <c r="D245" s="111"/>
      <c r="E245" s="42"/>
      <c r="F245" s="43"/>
      <c r="G245" s="43"/>
      <c r="H245" s="43"/>
      <c r="I245" s="43"/>
      <c r="J245" s="34"/>
      <c r="K245" s="55"/>
      <c r="L245" s="43"/>
      <c r="M245" s="34">
        <f t="shared" si="116"/>
        <v>0</v>
      </c>
      <c r="N245" s="55"/>
      <c r="O245" s="43"/>
      <c r="P245" s="34">
        <f t="shared" si="117"/>
        <v>0</v>
      </c>
      <c r="Q245" s="35">
        <f t="shared" si="118"/>
        <v>0</v>
      </c>
    </row>
    <row r="246" spans="1:17" x14ac:dyDescent="0.2">
      <c r="A246" s="91" t="s">
        <v>199</v>
      </c>
      <c r="B246" s="93"/>
      <c r="C246" s="95" t="s">
        <v>200</v>
      </c>
      <c r="D246" s="36" t="s">
        <v>26</v>
      </c>
      <c r="E246" s="37">
        <v>0</v>
      </c>
      <c r="F246" s="38">
        <v>0</v>
      </c>
      <c r="G246" s="38">
        <v>79900</v>
      </c>
      <c r="H246" s="38">
        <v>0</v>
      </c>
      <c r="I246" s="38">
        <v>0</v>
      </c>
      <c r="J246" s="29">
        <f t="shared" si="115"/>
        <v>79900</v>
      </c>
      <c r="K246" s="44">
        <v>0</v>
      </c>
      <c r="L246" s="38">
        <v>0</v>
      </c>
      <c r="M246" s="40">
        <f>SUM(K246:L246)</f>
        <v>0</v>
      </c>
      <c r="N246" s="44">
        <v>0</v>
      </c>
      <c r="O246" s="38">
        <v>0</v>
      </c>
      <c r="P246" s="40">
        <f t="shared" si="117"/>
        <v>0</v>
      </c>
      <c r="Q246" s="41">
        <f t="shared" si="118"/>
        <v>79900</v>
      </c>
    </row>
    <row r="247" spans="1:17" x14ac:dyDescent="0.2">
      <c r="A247" s="91"/>
      <c r="B247" s="93"/>
      <c r="C247" s="95"/>
      <c r="D247" s="36"/>
      <c r="E247" s="42"/>
      <c r="F247" s="43"/>
      <c r="G247" s="43"/>
      <c r="H247" s="43"/>
      <c r="I247" s="43"/>
      <c r="J247" s="34">
        <f t="shared" si="115"/>
        <v>0</v>
      </c>
      <c r="K247" s="55"/>
      <c r="L247" s="43"/>
      <c r="M247" s="34">
        <f t="shared" si="116"/>
        <v>0</v>
      </c>
      <c r="N247" s="55"/>
      <c r="O247" s="43"/>
      <c r="P247" s="34">
        <f t="shared" si="117"/>
        <v>0</v>
      </c>
      <c r="Q247" s="35">
        <f t="shared" si="118"/>
        <v>0</v>
      </c>
    </row>
    <row r="248" spans="1:17" x14ac:dyDescent="0.2">
      <c r="A248" s="91" t="s">
        <v>201</v>
      </c>
      <c r="B248" s="93"/>
      <c r="C248" s="95" t="s">
        <v>202</v>
      </c>
      <c r="D248" s="36" t="s">
        <v>120</v>
      </c>
      <c r="E248" s="37">
        <v>0</v>
      </c>
      <c r="F248" s="38">
        <v>0</v>
      </c>
      <c r="G248" s="38">
        <v>0</v>
      </c>
      <c r="H248" s="38">
        <v>0</v>
      </c>
      <c r="I248" s="38">
        <v>1590</v>
      </c>
      <c r="J248" s="29">
        <f t="shared" si="115"/>
        <v>1590</v>
      </c>
      <c r="K248" s="44"/>
      <c r="L248" s="38">
        <v>0</v>
      </c>
      <c r="M248" s="40">
        <f>SUM(K248:L248)</f>
        <v>0</v>
      </c>
      <c r="N248" s="44">
        <v>0</v>
      </c>
      <c r="O248" s="38">
        <v>28202</v>
      </c>
      <c r="P248" s="40">
        <f t="shared" si="117"/>
        <v>28202</v>
      </c>
      <c r="Q248" s="41">
        <f t="shared" si="118"/>
        <v>29792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/>
      <c r="J249" s="34">
        <f t="shared" si="115"/>
        <v>0</v>
      </c>
      <c r="K249" s="55"/>
      <c r="L249" s="43"/>
      <c r="M249" s="34">
        <f t="shared" si="116"/>
        <v>0</v>
      </c>
      <c r="N249" s="55"/>
      <c r="O249" s="43"/>
      <c r="P249" s="34">
        <f t="shared" si="117"/>
        <v>0</v>
      </c>
      <c r="Q249" s="35">
        <f t="shared" si="118"/>
        <v>0</v>
      </c>
    </row>
    <row r="250" spans="1:17" x14ac:dyDescent="0.2">
      <c r="A250" s="91" t="s">
        <v>201</v>
      </c>
      <c r="B250" s="93"/>
      <c r="C250" s="95" t="s">
        <v>202</v>
      </c>
      <c r="D250" s="36" t="s">
        <v>26</v>
      </c>
      <c r="E250" s="37">
        <v>0</v>
      </c>
      <c r="F250" s="38">
        <v>0</v>
      </c>
      <c r="G250" s="38">
        <v>0</v>
      </c>
      <c r="H250" s="38">
        <v>0</v>
      </c>
      <c r="I250" s="38">
        <v>0</v>
      </c>
      <c r="J250" s="29">
        <f t="shared" si="115"/>
        <v>0</v>
      </c>
      <c r="K250" s="44">
        <v>11090</v>
      </c>
      <c r="L250" s="38">
        <v>0</v>
      </c>
      <c r="M250" s="40">
        <f>SUM(K250:L250)</f>
        <v>11090</v>
      </c>
      <c r="N250" s="44">
        <v>0</v>
      </c>
      <c r="O250" s="38">
        <v>0</v>
      </c>
      <c r="P250" s="40">
        <f t="shared" si="117"/>
        <v>0</v>
      </c>
      <c r="Q250" s="41">
        <f t="shared" si="118"/>
        <v>11090</v>
      </c>
    </row>
    <row r="251" spans="1:17" x14ac:dyDescent="0.2">
      <c r="A251" s="91"/>
      <c r="B251" s="93"/>
      <c r="C251" s="95"/>
      <c r="D251" s="36"/>
      <c r="E251" s="42"/>
      <c r="F251" s="43"/>
      <c r="G251" s="43"/>
      <c r="H251" s="43"/>
      <c r="I251" s="43"/>
      <c r="J251" s="34">
        <f t="shared" si="115"/>
        <v>0</v>
      </c>
      <c r="K251" s="55"/>
      <c r="L251" s="43"/>
      <c r="M251" s="34">
        <f t="shared" si="116"/>
        <v>0</v>
      </c>
      <c r="N251" s="55"/>
      <c r="O251" s="43"/>
      <c r="P251" s="34">
        <f t="shared" si="117"/>
        <v>0</v>
      </c>
      <c r="Q251" s="35">
        <f t="shared" si="118"/>
        <v>0</v>
      </c>
    </row>
    <row r="252" spans="1:17" ht="12.75" customHeight="1" x14ac:dyDescent="0.2">
      <c r="A252" s="91" t="s">
        <v>203</v>
      </c>
      <c r="B252" s="93"/>
      <c r="C252" s="95" t="s">
        <v>204</v>
      </c>
      <c r="D252" s="36" t="s">
        <v>26</v>
      </c>
      <c r="E252" s="37">
        <v>0</v>
      </c>
      <c r="F252" s="38">
        <v>0</v>
      </c>
      <c r="G252" s="38">
        <v>166</v>
      </c>
      <c r="H252" s="38">
        <v>0</v>
      </c>
      <c r="I252" s="38">
        <v>0</v>
      </c>
      <c r="J252" s="29">
        <f t="shared" si="115"/>
        <v>166</v>
      </c>
      <c r="K252" s="44">
        <v>5000</v>
      </c>
      <c r="L252" s="38">
        <v>0</v>
      </c>
      <c r="M252" s="40">
        <f>SUM(K252:L252)</f>
        <v>5000</v>
      </c>
      <c r="N252" s="44">
        <v>0</v>
      </c>
      <c r="O252" s="38">
        <v>0</v>
      </c>
      <c r="P252" s="40">
        <f t="shared" si="117"/>
        <v>0</v>
      </c>
      <c r="Q252" s="41">
        <f t="shared" si="118"/>
        <v>5166</v>
      </c>
    </row>
    <row r="253" spans="1:17" x14ac:dyDescent="0.2">
      <c r="A253" s="91"/>
      <c r="B253" s="93"/>
      <c r="C253" s="95"/>
      <c r="D253" s="36"/>
      <c r="E253" s="42"/>
      <c r="F253" s="43"/>
      <c r="G253" s="43"/>
      <c r="H253" s="43"/>
      <c r="I253" s="43"/>
      <c r="J253" s="34">
        <f t="shared" si="115"/>
        <v>0</v>
      </c>
      <c r="K253" s="55"/>
      <c r="L253" s="43"/>
      <c r="M253" s="34">
        <f t="shared" si="116"/>
        <v>0</v>
      </c>
      <c r="N253" s="55"/>
      <c r="O253" s="43"/>
      <c r="P253" s="34">
        <f t="shared" si="117"/>
        <v>0</v>
      </c>
      <c r="Q253" s="35">
        <f t="shared" si="118"/>
        <v>0</v>
      </c>
    </row>
    <row r="254" spans="1:17" x14ac:dyDescent="0.2">
      <c r="A254" s="91" t="s">
        <v>205</v>
      </c>
      <c r="B254" s="93"/>
      <c r="C254" s="95" t="s">
        <v>208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3552</v>
      </c>
      <c r="J254" s="29">
        <f t="shared" si="115"/>
        <v>3552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/>
      <c r="P254" s="40">
        <f t="shared" si="117"/>
        <v>0</v>
      </c>
      <c r="Q254" s="41">
        <f t="shared" si="118"/>
        <v>3552</v>
      </c>
    </row>
    <row r="255" spans="1:17" x14ac:dyDescent="0.2">
      <c r="A255" s="91"/>
      <c r="B255" s="93"/>
      <c r="C255" s="95"/>
      <c r="D255" s="36"/>
      <c r="E255" s="42"/>
      <c r="F255" s="43"/>
      <c r="G255" s="43"/>
      <c r="H255" s="43"/>
      <c r="I255" s="43"/>
      <c r="J255" s="34">
        <f t="shared" si="115"/>
        <v>0</v>
      </c>
      <c r="K255" s="55"/>
      <c r="L255" s="43"/>
      <c r="M255" s="34">
        <f t="shared" si="116"/>
        <v>0</v>
      </c>
      <c r="N255" s="55"/>
      <c r="O255" s="43"/>
      <c r="P255" s="34">
        <f t="shared" si="117"/>
        <v>0</v>
      </c>
      <c r="Q255" s="35">
        <f t="shared" si="118"/>
        <v>0</v>
      </c>
    </row>
    <row r="256" spans="1:17" ht="12.75" customHeight="1" x14ac:dyDescent="0.2">
      <c r="A256" s="91" t="s">
        <v>205</v>
      </c>
      <c r="B256" s="93"/>
      <c r="C256" s="99" t="s">
        <v>206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4317</v>
      </c>
      <c r="J256" s="29">
        <f t="shared" si="115"/>
        <v>4317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15044</v>
      </c>
      <c r="P256" s="40">
        <f t="shared" si="117"/>
        <v>15044</v>
      </c>
      <c r="Q256" s="41">
        <f t="shared" si="118"/>
        <v>19361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/>
      <c r="J257" s="34">
        <f t="shared" si="115"/>
        <v>0</v>
      </c>
      <c r="K257" s="55"/>
      <c r="L257" s="43"/>
      <c r="M257" s="34">
        <f t="shared" si="116"/>
        <v>0</v>
      </c>
      <c r="N257" s="55"/>
      <c r="O257" s="43"/>
      <c r="P257" s="34">
        <f t="shared" si="117"/>
        <v>0</v>
      </c>
      <c r="Q257" s="35">
        <f t="shared" si="118"/>
        <v>0</v>
      </c>
    </row>
    <row r="258" spans="1:17" ht="12.75" customHeight="1" x14ac:dyDescent="0.2">
      <c r="A258" s="91" t="s">
        <v>205</v>
      </c>
      <c r="B258" s="93"/>
      <c r="C258" s="99" t="s">
        <v>207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4913</v>
      </c>
      <c r="J258" s="29">
        <f t="shared" si="115"/>
        <v>4913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16466</v>
      </c>
      <c r="P258" s="40">
        <f t="shared" si="117"/>
        <v>16466</v>
      </c>
      <c r="Q258" s="41">
        <f t="shared" si="118"/>
        <v>21379</v>
      </c>
    </row>
    <row r="259" spans="1:17" x14ac:dyDescent="0.2">
      <c r="A259" s="91"/>
      <c r="B259" s="93"/>
      <c r="C259" s="100"/>
      <c r="D259" s="36"/>
      <c r="E259" s="42"/>
      <c r="F259" s="43"/>
      <c r="G259" s="43"/>
      <c r="H259" s="43"/>
      <c r="I259" s="43"/>
      <c r="J259" s="34">
        <f t="shared" si="115"/>
        <v>0</v>
      </c>
      <c r="K259" s="55"/>
      <c r="L259" s="43"/>
      <c r="M259" s="34">
        <f t="shared" si="116"/>
        <v>0</v>
      </c>
      <c r="N259" s="55"/>
      <c r="O259" s="43"/>
      <c r="P259" s="34">
        <f t="shared" si="117"/>
        <v>0</v>
      </c>
      <c r="Q259" s="35">
        <f t="shared" si="118"/>
        <v>0</v>
      </c>
    </row>
    <row r="260" spans="1:17" x14ac:dyDescent="0.2">
      <c r="A260" s="91" t="s">
        <v>205</v>
      </c>
      <c r="B260" s="93"/>
      <c r="C260" s="95" t="s">
        <v>209</v>
      </c>
      <c r="D260" s="36" t="s">
        <v>26</v>
      </c>
      <c r="E260" s="37">
        <v>0</v>
      </c>
      <c r="F260" s="38">
        <v>0</v>
      </c>
      <c r="G260" s="38">
        <v>0</v>
      </c>
      <c r="H260" s="38">
        <v>0</v>
      </c>
      <c r="I260" s="38">
        <v>0</v>
      </c>
      <c r="J260" s="29">
        <f t="shared" si="115"/>
        <v>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16404</v>
      </c>
      <c r="P260" s="40">
        <f t="shared" si="117"/>
        <v>16404</v>
      </c>
      <c r="Q260" s="41">
        <f t="shared" si="118"/>
        <v>16404</v>
      </c>
    </row>
    <row r="261" spans="1:17" ht="12.75" customHeight="1" thickBot="1" x14ac:dyDescent="0.25">
      <c r="A261" s="92"/>
      <c r="B261" s="94"/>
      <c r="C261" s="96"/>
      <c r="D261" s="50"/>
      <c r="E261" s="51"/>
      <c r="F261" s="45"/>
      <c r="G261" s="45"/>
      <c r="H261" s="45"/>
      <c r="I261" s="45"/>
      <c r="J261" s="24">
        <f t="shared" si="115"/>
        <v>0</v>
      </c>
      <c r="K261" s="56"/>
      <c r="L261" s="45"/>
      <c r="M261" s="24">
        <v>0</v>
      </c>
      <c r="N261" s="56"/>
      <c r="O261" s="45"/>
      <c r="P261" s="24">
        <f t="shared" si="117"/>
        <v>0</v>
      </c>
      <c r="Q261" s="25">
        <f t="shared" si="118"/>
        <v>0</v>
      </c>
    </row>
    <row r="262" spans="1:17" ht="13.5" customHeight="1" thickBot="1" x14ac:dyDescent="0.25">
      <c r="D262" s="48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.75" customHeight="1" x14ac:dyDescent="0.2">
      <c r="A263" s="104" t="s">
        <v>210</v>
      </c>
      <c r="B263" s="105"/>
      <c r="C263" s="108" t="s">
        <v>211</v>
      </c>
      <c r="D263" s="101"/>
      <c r="E263" s="16">
        <f t="shared" ref="E263:I264" si="119">E265+E267+E269+E271+E289+E291+E293+E315+E317+E319</f>
        <v>308417</v>
      </c>
      <c r="F263" s="17">
        <f t="shared" si="119"/>
        <v>110645</v>
      </c>
      <c r="G263" s="17">
        <f>G265+G267+G269+G271+G289+G291+G293+G317+G319</f>
        <v>92437</v>
      </c>
      <c r="H263" s="17">
        <f>H265+H267+H269+H271+H289+H291+H293+H317+H319+H321</f>
        <v>9156</v>
      </c>
      <c r="I263" s="17">
        <f t="shared" si="119"/>
        <v>0</v>
      </c>
      <c r="J263" s="19">
        <f>SUM(E263:I263)</f>
        <v>520655</v>
      </c>
      <c r="K263" s="52">
        <f>K265+K267+K269+K271+K289+K291+K293+K315+K317+K319</f>
        <v>0</v>
      </c>
      <c r="L263" s="17">
        <f>L265+L267+L269+L271+L289+L291+L293+L315+L317+L319</f>
        <v>0</v>
      </c>
      <c r="M263" s="19">
        <f>SUM(K263:L263)</f>
        <v>0</v>
      </c>
      <c r="N263" s="52">
        <f>N265+N267+N269+N271+N289+N291+N293+N315+N317+N319</f>
        <v>0</v>
      </c>
      <c r="O263" s="17">
        <f>O265+O267+O269+O271+O289+O291+O293+O315+O317+O319</f>
        <v>0</v>
      </c>
      <c r="P263" s="18">
        <f>SUM(N263:O263)</f>
        <v>0</v>
      </c>
      <c r="Q263" s="62">
        <f>P263+M263+J263</f>
        <v>520655</v>
      </c>
    </row>
    <row r="264" spans="1:17" ht="13.5" thickBot="1" x14ac:dyDescent="0.25">
      <c r="A264" s="106"/>
      <c r="B264" s="107"/>
      <c r="C264" s="109"/>
      <c r="D264" s="102"/>
      <c r="E264" s="21">
        <f>E266+E268+E270+E272+E290+E292+E294+E316+E318+E320</f>
        <v>0</v>
      </c>
      <c r="F264" s="22">
        <f t="shared" si="119"/>
        <v>0</v>
      </c>
      <c r="G264" s="22">
        <f>G266+G268+G270+G272+G290+G292+G294+G318+G320</f>
        <v>0</v>
      </c>
      <c r="H264" s="22">
        <f>H266+H268+H270+H272+H290+H292+H294+H322+H318+H320</f>
        <v>0</v>
      </c>
      <c r="I264" s="22">
        <f t="shared" si="119"/>
        <v>0</v>
      </c>
      <c r="J264" s="24">
        <f>SUM(E264:I264)</f>
        <v>0</v>
      </c>
      <c r="K264" s="53">
        <f>K266+K268+K270+K272+K290+K292+K294+K316+K318+K320</f>
        <v>0</v>
      </c>
      <c r="L264" s="22">
        <f>L266+L268+L270+L272+L290+L292+L294+L316+L318+L320</f>
        <v>0</v>
      </c>
      <c r="M264" s="24">
        <f>SUM(K264:L264)</f>
        <v>0</v>
      </c>
      <c r="N264" s="53">
        <f>N266+N268+N270+N272+N290+N292+N294+N316+N318+N320</f>
        <v>0</v>
      </c>
      <c r="O264" s="22">
        <f>O266+O268+O270+O272+O290+O292+O294+O316+O318+O320+O322</f>
        <v>0</v>
      </c>
      <c r="P264" s="23">
        <f>SUM(N264:O264)</f>
        <v>0</v>
      </c>
      <c r="Q264" s="63">
        <f>P264+M264+J264</f>
        <v>0</v>
      </c>
    </row>
    <row r="265" spans="1:17" ht="12.75" customHeight="1" x14ac:dyDescent="0.2">
      <c r="A265" s="103" t="s">
        <v>212</v>
      </c>
      <c r="B265" s="98"/>
      <c r="C265" s="100" t="s">
        <v>213</v>
      </c>
      <c r="D265" s="49" t="s">
        <v>46</v>
      </c>
      <c r="E265" s="26">
        <v>308417</v>
      </c>
      <c r="F265" s="27">
        <v>110645</v>
      </c>
      <c r="G265" s="27">
        <v>0</v>
      </c>
      <c r="H265" s="27">
        <v>0</v>
      </c>
      <c r="I265" s="27">
        <v>0</v>
      </c>
      <c r="J265" s="29">
        <f t="shared" ref="J265:J291" si="120">SUM(E265:I265)</f>
        <v>419062</v>
      </c>
      <c r="K265" s="54"/>
      <c r="L265" s="27">
        <v>0</v>
      </c>
      <c r="M265" s="29">
        <f t="shared" ref="M265:M277" si="121">SUM(K265:L265)</f>
        <v>0</v>
      </c>
      <c r="N265" s="54">
        <v>0</v>
      </c>
      <c r="O265" s="27">
        <v>0</v>
      </c>
      <c r="P265" s="28">
        <f t="shared" ref="P265:P321" si="122">SUM(N265:O265)</f>
        <v>0</v>
      </c>
      <c r="Q265" s="64">
        <f t="shared" ref="Q265:Q322" si="123">P265+M265+J265</f>
        <v>419062</v>
      </c>
    </row>
    <row r="266" spans="1:17" x14ac:dyDescent="0.2">
      <c r="A266" s="91"/>
      <c r="B266" s="93"/>
      <c r="C266" s="95"/>
      <c r="D266" s="36"/>
      <c r="E266" s="42"/>
      <c r="F266" s="43"/>
      <c r="G266" s="43"/>
      <c r="H266" s="43"/>
      <c r="I266" s="43"/>
      <c r="J266" s="34">
        <f t="shared" si="120"/>
        <v>0</v>
      </c>
      <c r="K266" s="55"/>
      <c r="L266" s="43"/>
      <c r="M266" s="34">
        <f t="shared" si="121"/>
        <v>0</v>
      </c>
      <c r="N266" s="55"/>
      <c r="O266" s="43"/>
      <c r="P266" s="33">
        <f t="shared" si="122"/>
        <v>0</v>
      </c>
      <c r="Q266" s="65">
        <f t="shared" si="123"/>
        <v>0</v>
      </c>
    </row>
    <row r="267" spans="1:17" ht="12.75" customHeight="1" x14ac:dyDescent="0.2">
      <c r="A267" s="91" t="s">
        <v>212</v>
      </c>
      <c r="B267" s="93"/>
      <c r="C267" s="95" t="s">
        <v>214</v>
      </c>
      <c r="D267" s="36"/>
      <c r="E267" s="37">
        <v>0</v>
      </c>
      <c r="F267" s="38">
        <v>0</v>
      </c>
      <c r="G267" s="38">
        <v>2000</v>
      </c>
      <c r="H267" s="38">
        <v>0</v>
      </c>
      <c r="I267" s="38">
        <v>0</v>
      </c>
      <c r="J267" s="40">
        <f t="shared" si="120"/>
        <v>2000</v>
      </c>
      <c r="K267" s="44">
        <v>0</v>
      </c>
      <c r="L267" s="38">
        <v>0</v>
      </c>
      <c r="M267" s="40">
        <f t="shared" si="121"/>
        <v>0</v>
      </c>
      <c r="N267" s="44">
        <v>0</v>
      </c>
      <c r="O267" s="38">
        <v>0</v>
      </c>
      <c r="P267" s="39">
        <f t="shared" si="122"/>
        <v>0</v>
      </c>
      <c r="Q267" s="66">
        <f t="shared" si="123"/>
        <v>2000</v>
      </c>
    </row>
    <row r="268" spans="1:17" x14ac:dyDescent="0.2">
      <c r="A268" s="91"/>
      <c r="B268" s="93"/>
      <c r="C268" s="95"/>
      <c r="D268" s="36"/>
      <c r="E268" s="42"/>
      <c r="F268" s="43"/>
      <c r="G268" s="43"/>
      <c r="H268" s="43"/>
      <c r="I268" s="43"/>
      <c r="J268" s="34">
        <f t="shared" si="120"/>
        <v>0</v>
      </c>
      <c r="K268" s="55"/>
      <c r="L268" s="43"/>
      <c r="M268" s="34">
        <f t="shared" si="121"/>
        <v>0</v>
      </c>
      <c r="N268" s="55"/>
      <c r="O268" s="43"/>
      <c r="P268" s="33">
        <f t="shared" si="122"/>
        <v>0</v>
      </c>
      <c r="Q268" s="65">
        <f t="shared" si="123"/>
        <v>0</v>
      </c>
    </row>
    <row r="269" spans="1:17" x14ac:dyDescent="0.2">
      <c r="A269" s="91" t="s">
        <v>212</v>
      </c>
      <c r="B269" s="93"/>
      <c r="C269" s="95" t="s">
        <v>215</v>
      </c>
      <c r="D269" s="36"/>
      <c r="E269" s="37">
        <v>0</v>
      </c>
      <c r="F269" s="38">
        <v>0</v>
      </c>
      <c r="G269" s="38">
        <v>9630</v>
      </c>
      <c r="H269" s="38">
        <v>0</v>
      </c>
      <c r="I269" s="38">
        <v>0</v>
      </c>
      <c r="J269" s="40">
        <f t="shared" si="120"/>
        <v>9630</v>
      </c>
      <c r="K269" s="44">
        <v>0</v>
      </c>
      <c r="L269" s="38">
        <v>0</v>
      </c>
      <c r="M269" s="40">
        <f t="shared" si="121"/>
        <v>0</v>
      </c>
      <c r="N269" s="44">
        <v>0</v>
      </c>
      <c r="O269" s="38">
        <v>0</v>
      </c>
      <c r="P269" s="39">
        <f t="shared" si="122"/>
        <v>0</v>
      </c>
      <c r="Q269" s="66">
        <f t="shared" si="123"/>
        <v>9630</v>
      </c>
    </row>
    <row r="270" spans="1:17" x14ac:dyDescent="0.2">
      <c r="A270" s="91"/>
      <c r="B270" s="93"/>
      <c r="C270" s="95"/>
      <c r="D270" s="36"/>
      <c r="E270" s="42"/>
      <c r="F270" s="43"/>
      <c r="G270" s="43"/>
      <c r="H270" s="43"/>
      <c r="I270" s="43"/>
      <c r="J270" s="34">
        <f t="shared" si="120"/>
        <v>0</v>
      </c>
      <c r="K270" s="55"/>
      <c r="L270" s="43"/>
      <c r="M270" s="34">
        <f t="shared" si="121"/>
        <v>0</v>
      </c>
      <c r="N270" s="55"/>
      <c r="O270" s="43"/>
      <c r="P270" s="33">
        <f t="shared" si="122"/>
        <v>0</v>
      </c>
      <c r="Q270" s="65">
        <f t="shared" si="123"/>
        <v>0</v>
      </c>
    </row>
    <row r="271" spans="1:17" x14ac:dyDescent="0.2">
      <c r="A271" s="91" t="s">
        <v>212</v>
      </c>
      <c r="B271" s="93"/>
      <c r="C271" s="95" t="s">
        <v>216</v>
      </c>
      <c r="D271" s="36"/>
      <c r="E271" s="37">
        <f t="shared" ref="E271:I272" si="124">E273+E275+E277+E279+E281+E283+E285+E287</f>
        <v>0</v>
      </c>
      <c r="F271" s="38">
        <f t="shared" si="124"/>
        <v>0</v>
      </c>
      <c r="G271" s="38">
        <f t="shared" si="124"/>
        <v>14350</v>
      </c>
      <c r="H271" s="38">
        <f t="shared" si="124"/>
        <v>0</v>
      </c>
      <c r="I271" s="38">
        <f t="shared" si="124"/>
        <v>0</v>
      </c>
      <c r="J271" s="40">
        <f t="shared" si="120"/>
        <v>14350</v>
      </c>
      <c r="K271" s="44">
        <f>K273+K275+K277+K279+K281+K283+K285+K287</f>
        <v>0</v>
      </c>
      <c r="L271" s="38">
        <f>L273+L275+L277+L279+L281+L283+L285+L287</f>
        <v>0</v>
      </c>
      <c r="M271" s="40">
        <f t="shared" si="121"/>
        <v>0</v>
      </c>
      <c r="N271" s="44">
        <f>N273+N275+N277+N279+N281+N283+N285+N287</f>
        <v>0</v>
      </c>
      <c r="O271" s="38">
        <f>O273+O275+O277+O279+O281+O283+O285+O287</f>
        <v>0</v>
      </c>
      <c r="P271" s="39">
        <f t="shared" si="122"/>
        <v>0</v>
      </c>
      <c r="Q271" s="66">
        <f t="shared" si="123"/>
        <v>14350</v>
      </c>
    </row>
    <row r="272" spans="1:17" x14ac:dyDescent="0.2">
      <c r="A272" s="91"/>
      <c r="B272" s="93"/>
      <c r="C272" s="95"/>
      <c r="D272" s="36"/>
      <c r="E272" s="31">
        <f t="shared" si="124"/>
        <v>0</v>
      </c>
      <c r="F272" s="32">
        <f t="shared" si="124"/>
        <v>0</v>
      </c>
      <c r="G272" s="32">
        <f t="shared" si="124"/>
        <v>0</v>
      </c>
      <c r="H272" s="32">
        <f t="shared" si="124"/>
        <v>0</v>
      </c>
      <c r="I272" s="32">
        <f t="shared" si="124"/>
        <v>0</v>
      </c>
      <c r="J272" s="34">
        <f t="shared" si="120"/>
        <v>0</v>
      </c>
      <c r="K272" s="57">
        <f>K274+K276+K278+K280+K282+K284+K286+K288</f>
        <v>0</v>
      </c>
      <c r="L272" s="32">
        <f>L274+L276+L278+L280+L282+L284+L286+L288</f>
        <v>0</v>
      </c>
      <c r="M272" s="34">
        <f t="shared" si="121"/>
        <v>0</v>
      </c>
      <c r="N272" s="57">
        <f>N274+N276+N278+N280+N282+N284+N286+N288</f>
        <v>0</v>
      </c>
      <c r="O272" s="32">
        <f>O274+O276+O278+O280+O282+O284+O286+O288</f>
        <v>0</v>
      </c>
      <c r="P272" s="33">
        <f t="shared" si="122"/>
        <v>0</v>
      </c>
      <c r="Q272" s="65">
        <f t="shared" si="123"/>
        <v>0</v>
      </c>
    </row>
    <row r="273" spans="1:17" x14ac:dyDescent="0.2">
      <c r="A273" s="91"/>
      <c r="B273" s="93" t="s">
        <v>217</v>
      </c>
      <c r="C273" s="95" t="s">
        <v>218</v>
      </c>
      <c r="D273" s="36"/>
      <c r="E273" s="37">
        <v>0</v>
      </c>
      <c r="F273" s="38">
        <v>0</v>
      </c>
      <c r="G273" s="38">
        <v>3000</v>
      </c>
      <c r="H273" s="38">
        <v>0</v>
      </c>
      <c r="I273" s="38">
        <v>0</v>
      </c>
      <c r="J273" s="40">
        <f t="shared" si="120"/>
        <v>3000</v>
      </c>
      <c r="K273" s="44">
        <v>0</v>
      </c>
      <c r="L273" s="38">
        <v>0</v>
      </c>
      <c r="M273" s="40">
        <f t="shared" si="121"/>
        <v>0</v>
      </c>
      <c r="N273" s="44">
        <v>0</v>
      </c>
      <c r="O273" s="38">
        <v>0</v>
      </c>
      <c r="P273" s="39">
        <f t="shared" si="122"/>
        <v>0</v>
      </c>
      <c r="Q273" s="66">
        <f t="shared" si="123"/>
        <v>3000</v>
      </c>
    </row>
    <row r="274" spans="1:17" x14ac:dyDescent="0.2">
      <c r="A274" s="91"/>
      <c r="B274" s="93"/>
      <c r="C274" s="95"/>
      <c r="D274" s="36"/>
      <c r="E274" s="42"/>
      <c r="F274" s="43"/>
      <c r="G274" s="43"/>
      <c r="H274" s="43"/>
      <c r="I274" s="43"/>
      <c r="J274" s="34">
        <f t="shared" si="120"/>
        <v>0</v>
      </c>
      <c r="K274" s="55"/>
      <c r="L274" s="43"/>
      <c r="M274" s="34">
        <f t="shared" si="121"/>
        <v>0</v>
      </c>
      <c r="N274" s="55"/>
      <c r="O274" s="43"/>
      <c r="P274" s="33">
        <f t="shared" si="122"/>
        <v>0</v>
      </c>
      <c r="Q274" s="65">
        <f t="shared" si="123"/>
        <v>0</v>
      </c>
    </row>
    <row r="275" spans="1:17" ht="12.75" customHeight="1" x14ac:dyDescent="0.2">
      <c r="A275" s="91"/>
      <c r="B275" s="93" t="s">
        <v>219</v>
      </c>
      <c r="C275" s="95" t="s">
        <v>220</v>
      </c>
      <c r="D275" s="36"/>
      <c r="E275" s="37">
        <v>0</v>
      </c>
      <c r="F275" s="38">
        <v>0</v>
      </c>
      <c r="G275" s="38">
        <v>150</v>
      </c>
      <c r="H275" s="38">
        <v>0</v>
      </c>
      <c r="I275" s="38">
        <v>0</v>
      </c>
      <c r="J275" s="40">
        <f t="shared" si="120"/>
        <v>150</v>
      </c>
      <c r="K275" s="44">
        <v>0</v>
      </c>
      <c r="L275" s="38">
        <v>0</v>
      </c>
      <c r="M275" s="40">
        <f t="shared" si="121"/>
        <v>0</v>
      </c>
      <c r="N275" s="44">
        <v>0</v>
      </c>
      <c r="O275" s="38">
        <v>0</v>
      </c>
      <c r="P275" s="39">
        <f t="shared" si="122"/>
        <v>0</v>
      </c>
      <c r="Q275" s="66">
        <f t="shared" si="123"/>
        <v>150</v>
      </c>
    </row>
    <row r="276" spans="1:17" x14ac:dyDescent="0.2">
      <c r="A276" s="91"/>
      <c r="B276" s="93"/>
      <c r="C276" s="95"/>
      <c r="D276" s="36"/>
      <c r="E276" s="42"/>
      <c r="F276" s="43"/>
      <c r="G276" s="43"/>
      <c r="H276" s="43"/>
      <c r="I276" s="43"/>
      <c r="J276" s="34">
        <f t="shared" si="120"/>
        <v>0</v>
      </c>
      <c r="K276" s="55"/>
      <c r="L276" s="43"/>
      <c r="M276" s="34">
        <f t="shared" si="121"/>
        <v>0</v>
      </c>
      <c r="N276" s="55"/>
      <c r="O276" s="43"/>
      <c r="P276" s="33">
        <f t="shared" si="122"/>
        <v>0</v>
      </c>
      <c r="Q276" s="65">
        <f t="shared" si="123"/>
        <v>0</v>
      </c>
    </row>
    <row r="277" spans="1:17" x14ac:dyDescent="0.2">
      <c r="A277" s="91"/>
      <c r="B277" s="93" t="s">
        <v>221</v>
      </c>
      <c r="C277" s="95" t="s">
        <v>222</v>
      </c>
      <c r="D277" s="36"/>
      <c r="E277" s="37">
        <v>0</v>
      </c>
      <c r="F277" s="38">
        <v>0</v>
      </c>
      <c r="G277" s="38">
        <v>700</v>
      </c>
      <c r="H277" s="38">
        <v>0</v>
      </c>
      <c r="I277" s="38">
        <v>0</v>
      </c>
      <c r="J277" s="40">
        <f t="shared" si="120"/>
        <v>700</v>
      </c>
      <c r="K277" s="44">
        <v>0</v>
      </c>
      <c r="L277" s="38">
        <v>0</v>
      </c>
      <c r="M277" s="40">
        <f t="shared" si="121"/>
        <v>0</v>
      </c>
      <c r="N277" s="44">
        <v>0</v>
      </c>
      <c r="O277" s="38">
        <v>0</v>
      </c>
      <c r="P277" s="39">
        <f t="shared" si="122"/>
        <v>0</v>
      </c>
      <c r="Q277" s="66">
        <f t="shared" si="123"/>
        <v>700</v>
      </c>
    </row>
    <row r="278" spans="1:17" x14ac:dyDescent="0.2">
      <c r="A278" s="91"/>
      <c r="B278" s="93"/>
      <c r="C278" s="95"/>
      <c r="D278" s="36"/>
      <c r="E278" s="42"/>
      <c r="F278" s="43"/>
      <c r="G278" s="43"/>
      <c r="H278" s="43"/>
      <c r="I278" s="43"/>
      <c r="J278" s="34">
        <f t="shared" si="120"/>
        <v>0</v>
      </c>
      <c r="K278" s="55"/>
      <c r="L278" s="43"/>
      <c r="M278" s="34">
        <f t="shared" ref="M278:M321" si="125">SUM(K278:L278)</f>
        <v>0</v>
      </c>
      <c r="N278" s="55"/>
      <c r="O278" s="43"/>
      <c r="P278" s="33">
        <f t="shared" si="122"/>
        <v>0</v>
      </c>
      <c r="Q278" s="65">
        <f t="shared" si="123"/>
        <v>0</v>
      </c>
    </row>
    <row r="279" spans="1:17" x14ac:dyDescent="0.2">
      <c r="A279" s="91"/>
      <c r="B279" s="93" t="s">
        <v>223</v>
      </c>
      <c r="C279" s="95" t="s">
        <v>224</v>
      </c>
      <c r="D279" s="36"/>
      <c r="E279" s="37">
        <v>0</v>
      </c>
      <c r="F279" s="38">
        <v>0</v>
      </c>
      <c r="G279" s="38">
        <v>0</v>
      </c>
      <c r="H279" s="38">
        <v>0</v>
      </c>
      <c r="I279" s="38">
        <v>0</v>
      </c>
      <c r="J279" s="40">
        <f t="shared" si="120"/>
        <v>0</v>
      </c>
      <c r="K279" s="44">
        <v>0</v>
      </c>
      <c r="L279" s="38">
        <v>0</v>
      </c>
      <c r="M279" s="40">
        <f t="shared" si="125"/>
        <v>0</v>
      </c>
      <c r="N279" s="44">
        <v>0</v>
      </c>
      <c r="O279" s="38">
        <v>0</v>
      </c>
      <c r="P279" s="39">
        <f t="shared" si="122"/>
        <v>0</v>
      </c>
      <c r="Q279" s="66">
        <f t="shared" si="123"/>
        <v>0</v>
      </c>
    </row>
    <row r="280" spans="1:17" x14ac:dyDescent="0.2">
      <c r="A280" s="91"/>
      <c r="B280" s="93"/>
      <c r="C280" s="95"/>
      <c r="D280" s="36"/>
      <c r="E280" s="42"/>
      <c r="F280" s="43"/>
      <c r="G280" s="43"/>
      <c r="H280" s="43"/>
      <c r="I280" s="43"/>
      <c r="J280" s="34">
        <f t="shared" si="120"/>
        <v>0</v>
      </c>
      <c r="K280" s="55"/>
      <c r="L280" s="43"/>
      <c r="M280" s="34">
        <f t="shared" si="125"/>
        <v>0</v>
      </c>
      <c r="N280" s="55"/>
      <c r="O280" s="43"/>
      <c r="P280" s="33">
        <f t="shared" si="122"/>
        <v>0</v>
      </c>
      <c r="Q280" s="65">
        <f t="shared" si="123"/>
        <v>0</v>
      </c>
    </row>
    <row r="281" spans="1:17" ht="12.75" customHeight="1" x14ac:dyDescent="0.2">
      <c r="A281" s="91"/>
      <c r="B281" s="93" t="s">
        <v>225</v>
      </c>
      <c r="C281" s="95" t="s">
        <v>226</v>
      </c>
      <c r="D281" s="36"/>
      <c r="E281" s="37">
        <v>0</v>
      </c>
      <c r="F281" s="38">
        <v>0</v>
      </c>
      <c r="G281" s="38">
        <v>8000</v>
      </c>
      <c r="H281" s="38">
        <v>0</v>
      </c>
      <c r="I281" s="38">
        <v>0</v>
      </c>
      <c r="J281" s="40">
        <f t="shared" si="120"/>
        <v>8000</v>
      </c>
      <c r="K281" s="44">
        <v>0</v>
      </c>
      <c r="L281" s="38">
        <v>0</v>
      </c>
      <c r="M281" s="40">
        <f t="shared" si="125"/>
        <v>0</v>
      </c>
      <c r="N281" s="44">
        <v>0</v>
      </c>
      <c r="O281" s="38">
        <v>0</v>
      </c>
      <c r="P281" s="39">
        <f t="shared" si="122"/>
        <v>0</v>
      </c>
      <c r="Q281" s="66">
        <f t="shared" si="123"/>
        <v>8000</v>
      </c>
    </row>
    <row r="282" spans="1:17" x14ac:dyDescent="0.2">
      <c r="A282" s="91"/>
      <c r="B282" s="93"/>
      <c r="C282" s="95"/>
      <c r="D282" s="36"/>
      <c r="E282" s="42"/>
      <c r="F282" s="43"/>
      <c r="G282" s="43"/>
      <c r="H282" s="43"/>
      <c r="I282" s="43"/>
      <c r="J282" s="34">
        <f t="shared" si="120"/>
        <v>0</v>
      </c>
      <c r="K282" s="55"/>
      <c r="L282" s="43"/>
      <c r="M282" s="34">
        <f t="shared" si="125"/>
        <v>0</v>
      </c>
      <c r="N282" s="55"/>
      <c r="O282" s="43"/>
      <c r="P282" s="33">
        <f t="shared" si="122"/>
        <v>0</v>
      </c>
      <c r="Q282" s="65">
        <f t="shared" si="123"/>
        <v>0</v>
      </c>
    </row>
    <row r="283" spans="1:17" ht="12.75" customHeight="1" x14ac:dyDescent="0.2">
      <c r="A283" s="91"/>
      <c r="B283" s="93" t="s">
        <v>227</v>
      </c>
      <c r="C283" s="95" t="s">
        <v>228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20"/>
        <v>500</v>
      </c>
      <c r="K283" s="44">
        <v>0</v>
      </c>
      <c r="L283" s="38">
        <v>0</v>
      </c>
      <c r="M283" s="40">
        <f t="shared" si="125"/>
        <v>0</v>
      </c>
      <c r="N283" s="44">
        <v>0</v>
      </c>
      <c r="O283" s="38">
        <v>0</v>
      </c>
      <c r="P283" s="39">
        <f t="shared" si="122"/>
        <v>0</v>
      </c>
      <c r="Q283" s="66">
        <f t="shared" si="123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/>
      <c r="H284" s="43"/>
      <c r="I284" s="43"/>
      <c r="J284" s="34">
        <f t="shared" si="120"/>
        <v>0</v>
      </c>
      <c r="K284" s="55"/>
      <c r="L284" s="43"/>
      <c r="M284" s="34">
        <f t="shared" si="125"/>
        <v>0</v>
      </c>
      <c r="N284" s="55"/>
      <c r="O284" s="43"/>
      <c r="P284" s="33">
        <f t="shared" si="122"/>
        <v>0</v>
      </c>
      <c r="Q284" s="65">
        <f t="shared" si="123"/>
        <v>0</v>
      </c>
    </row>
    <row r="285" spans="1:17" ht="12.75" customHeight="1" x14ac:dyDescent="0.2">
      <c r="A285" s="91"/>
      <c r="B285" s="93" t="s">
        <v>229</v>
      </c>
      <c r="C285" s="95" t="s">
        <v>230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20"/>
        <v>500</v>
      </c>
      <c r="K285" s="44">
        <v>0</v>
      </c>
      <c r="L285" s="38">
        <v>0</v>
      </c>
      <c r="M285" s="40">
        <f t="shared" si="125"/>
        <v>0</v>
      </c>
      <c r="N285" s="44">
        <v>0</v>
      </c>
      <c r="O285" s="38">
        <v>0</v>
      </c>
      <c r="P285" s="39">
        <f t="shared" si="122"/>
        <v>0</v>
      </c>
      <c r="Q285" s="66">
        <f t="shared" si="123"/>
        <v>500</v>
      </c>
    </row>
    <row r="286" spans="1:17" x14ac:dyDescent="0.2">
      <c r="A286" s="91"/>
      <c r="B286" s="93"/>
      <c r="C286" s="95"/>
      <c r="D286" s="36"/>
      <c r="E286" s="42"/>
      <c r="F286" s="43"/>
      <c r="G286" s="43"/>
      <c r="H286" s="43"/>
      <c r="I286" s="43"/>
      <c r="J286" s="34">
        <f t="shared" si="120"/>
        <v>0</v>
      </c>
      <c r="K286" s="55"/>
      <c r="L286" s="43"/>
      <c r="M286" s="34">
        <f t="shared" si="125"/>
        <v>0</v>
      </c>
      <c r="N286" s="55"/>
      <c r="O286" s="43"/>
      <c r="P286" s="33">
        <f t="shared" si="122"/>
        <v>0</v>
      </c>
      <c r="Q286" s="65">
        <f t="shared" si="123"/>
        <v>0</v>
      </c>
    </row>
    <row r="287" spans="1:17" ht="12.75" customHeight="1" x14ac:dyDescent="0.2">
      <c r="A287" s="91"/>
      <c r="B287" s="93" t="s">
        <v>231</v>
      </c>
      <c r="C287" s="95" t="s">
        <v>232</v>
      </c>
      <c r="D287" s="36"/>
      <c r="E287" s="37">
        <v>0</v>
      </c>
      <c r="F287" s="38">
        <v>0</v>
      </c>
      <c r="G287" s="38">
        <v>1500</v>
      </c>
      <c r="H287" s="38">
        <v>0</v>
      </c>
      <c r="I287" s="38">
        <v>0</v>
      </c>
      <c r="J287" s="40">
        <f t="shared" si="120"/>
        <v>1500</v>
      </c>
      <c r="K287" s="44">
        <v>0</v>
      </c>
      <c r="L287" s="38">
        <v>0</v>
      </c>
      <c r="M287" s="40">
        <f t="shared" si="125"/>
        <v>0</v>
      </c>
      <c r="N287" s="44">
        <v>0</v>
      </c>
      <c r="O287" s="38">
        <v>0</v>
      </c>
      <c r="P287" s="39">
        <f t="shared" si="122"/>
        <v>0</v>
      </c>
      <c r="Q287" s="66">
        <f t="shared" si="123"/>
        <v>1500</v>
      </c>
    </row>
    <row r="288" spans="1:17" x14ac:dyDescent="0.2">
      <c r="A288" s="91"/>
      <c r="B288" s="93"/>
      <c r="C288" s="95"/>
      <c r="D288" s="36"/>
      <c r="E288" s="42"/>
      <c r="F288" s="43"/>
      <c r="G288" s="43"/>
      <c r="H288" s="43"/>
      <c r="I288" s="43"/>
      <c r="J288" s="34">
        <f t="shared" si="120"/>
        <v>0</v>
      </c>
      <c r="K288" s="55"/>
      <c r="L288" s="43"/>
      <c r="M288" s="34">
        <f t="shared" si="125"/>
        <v>0</v>
      </c>
      <c r="N288" s="55"/>
      <c r="O288" s="43"/>
      <c r="P288" s="33">
        <f t="shared" si="122"/>
        <v>0</v>
      </c>
      <c r="Q288" s="65">
        <f t="shared" si="123"/>
        <v>0</v>
      </c>
    </row>
    <row r="289" spans="1:17" x14ac:dyDescent="0.2">
      <c r="A289" s="91" t="s">
        <v>212</v>
      </c>
      <c r="B289" s="97"/>
      <c r="C289" s="99" t="s">
        <v>233</v>
      </c>
      <c r="D289" s="36"/>
      <c r="E289" s="37">
        <v>0</v>
      </c>
      <c r="F289" s="38">
        <v>0</v>
      </c>
      <c r="G289" s="38">
        <v>15300</v>
      </c>
      <c r="H289" s="38">
        <v>0</v>
      </c>
      <c r="I289" s="38">
        <v>0</v>
      </c>
      <c r="J289" s="40">
        <f t="shared" si="120"/>
        <v>15300</v>
      </c>
      <c r="K289" s="44">
        <v>0</v>
      </c>
      <c r="L289" s="38">
        <v>0</v>
      </c>
      <c r="M289" s="40">
        <f t="shared" si="125"/>
        <v>0</v>
      </c>
      <c r="N289" s="44">
        <v>0</v>
      </c>
      <c r="O289" s="38">
        <v>0</v>
      </c>
      <c r="P289" s="39">
        <f t="shared" si="122"/>
        <v>0</v>
      </c>
      <c r="Q289" s="66">
        <f t="shared" si="123"/>
        <v>15300</v>
      </c>
    </row>
    <row r="290" spans="1:17" x14ac:dyDescent="0.2">
      <c r="A290" s="91"/>
      <c r="B290" s="98"/>
      <c r="C290" s="100"/>
      <c r="D290" s="36"/>
      <c r="E290" s="42"/>
      <c r="F290" s="43"/>
      <c r="G290" s="43"/>
      <c r="H290" s="43"/>
      <c r="I290" s="43"/>
      <c r="J290" s="34">
        <f t="shared" si="120"/>
        <v>0</v>
      </c>
      <c r="K290" s="55"/>
      <c r="L290" s="43"/>
      <c r="M290" s="34">
        <f t="shared" si="125"/>
        <v>0</v>
      </c>
      <c r="N290" s="55"/>
      <c r="O290" s="43"/>
      <c r="P290" s="33">
        <f t="shared" si="122"/>
        <v>0</v>
      </c>
      <c r="Q290" s="65">
        <f t="shared" si="123"/>
        <v>0</v>
      </c>
    </row>
    <row r="291" spans="1:17" x14ac:dyDescent="0.2">
      <c r="A291" s="91" t="s">
        <v>212</v>
      </c>
      <c r="B291" s="97"/>
      <c r="C291" s="99" t="s">
        <v>234</v>
      </c>
      <c r="D291" s="36"/>
      <c r="E291" s="37">
        <v>0</v>
      </c>
      <c r="F291" s="38">
        <v>0</v>
      </c>
      <c r="G291" s="38">
        <v>50</v>
      </c>
      <c r="H291" s="38">
        <v>0</v>
      </c>
      <c r="I291" s="38">
        <v>0</v>
      </c>
      <c r="J291" s="40">
        <f t="shared" si="120"/>
        <v>50</v>
      </c>
      <c r="K291" s="44">
        <v>0</v>
      </c>
      <c r="L291" s="38">
        <v>0</v>
      </c>
      <c r="M291" s="40">
        <f t="shared" si="125"/>
        <v>0</v>
      </c>
      <c r="N291" s="44">
        <v>0</v>
      </c>
      <c r="O291" s="38">
        <v>0</v>
      </c>
      <c r="P291" s="39">
        <f t="shared" si="122"/>
        <v>0</v>
      </c>
      <c r="Q291" s="66">
        <f t="shared" si="123"/>
        <v>50</v>
      </c>
    </row>
    <row r="292" spans="1:17" x14ac:dyDescent="0.2">
      <c r="A292" s="91"/>
      <c r="B292" s="98"/>
      <c r="C292" s="100"/>
      <c r="D292" s="36"/>
      <c r="E292" s="42"/>
      <c r="F292" s="43"/>
      <c r="G292" s="43"/>
      <c r="H292" s="43"/>
      <c r="I292" s="43"/>
      <c r="J292" s="34">
        <f t="shared" ref="J292:J321" si="126">SUM(E292:I292)</f>
        <v>0</v>
      </c>
      <c r="K292" s="55"/>
      <c r="L292" s="43"/>
      <c r="M292" s="34">
        <f t="shared" si="125"/>
        <v>0</v>
      </c>
      <c r="N292" s="55"/>
      <c r="O292" s="43"/>
      <c r="P292" s="33">
        <f t="shared" si="122"/>
        <v>0</v>
      </c>
      <c r="Q292" s="65">
        <f t="shared" si="123"/>
        <v>0</v>
      </c>
    </row>
    <row r="293" spans="1:17" ht="12.75" customHeight="1" x14ac:dyDescent="0.2">
      <c r="A293" s="91" t="s">
        <v>212</v>
      </c>
      <c r="B293" s="93"/>
      <c r="C293" s="95" t="s">
        <v>235</v>
      </c>
      <c r="D293" s="36"/>
      <c r="E293" s="37">
        <f>E295+E297+E299+E301+E303+E309+E311+E313</f>
        <v>0</v>
      </c>
      <c r="F293" s="38">
        <f>F295+F297+F299+F301+F303+F309+F311+F313</f>
        <v>0</v>
      </c>
      <c r="G293" s="38">
        <f>G295+G297+G299+G301+G303+G305+G307+G309+G311+G313+G315</f>
        <v>51107</v>
      </c>
      <c r="H293" s="38">
        <f>H295+H297+H299+H301+H303+H309+H311+H313</f>
        <v>0</v>
      </c>
      <c r="I293" s="38">
        <f>I295+I297+I299+I301+I303+I309+I311+I313</f>
        <v>0</v>
      </c>
      <c r="J293" s="40">
        <f t="shared" si="126"/>
        <v>51107</v>
      </c>
      <c r="K293" s="44">
        <f>K295+K297+K299+K301+K303+K305+K307+K309</f>
        <v>0</v>
      </c>
      <c r="L293" s="38">
        <f>L295+L297+L299+L301+L303+L305+L307+L309</f>
        <v>0</v>
      </c>
      <c r="M293" s="40">
        <f t="shared" si="125"/>
        <v>0</v>
      </c>
      <c r="N293" s="44">
        <f>N295+N297+N299+N301+N303+N305+N307+N309</f>
        <v>0</v>
      </c>
      <c r="O293" s="38">
        <f>O295+O297+O299+O301+O303+O305+O307+O309</f>
        <v>0</v>
      </c>
      <c r="P293" s="39">
        <f t="shared" si="122"/>
        <v>0</v>
      </c>
      <c r="Q293" s="66">
        <f t="shared" si="123"/>
        <v>51107</v>
      </c>
    </row>
    <row r="294" spans="1:17" x14ac:dyDescent="0.2">
      <c r="A294" s="91"/>
      <c r="B294" s="93"/>
      <c r="C294" s="95"/>
      <c r="D294" s="36"/>
      <c r="E294" s="31">
        <f>E296+E298+E300+E302+E304+E306+E308+E310+E312+E314</f>
        <v>0</v>
      </c>
      <c r="F294" s="32">
        <f>F296+F298+F300+F302+F304+F306+F308+F310+F312+F314</f>
        <v>0</v>
      </c>
      <c r="G294" s="32">
        <f>G296+G298+G300+G302+G304+G306+G308+G310+G312+G314+G316</f>
        <v>0</v>
      </c>
      <c r="H294" s="32">
        <f>H296+H298+H300+H302+H304+H306+H308+H310+H312+H314</f>
        <v>0</v>
      </c>
      <c r="I294" s="32">
        <f>I296+I298+I300+I302+I304+I306+I308+I310+I312+I314</f>
        <v>0</v>
      </c>
      <c r="J294" s="34">
        <f t="shared" si="126"/>
        <v>0</v>
      </c>
      <c r="K294" s="57">
        <f>K296+K298+K300+K302+K304+K306+K308+K310+K312+K314</f>
        <v>0</v>
      </c>
      <c r="L294" s="32">
        <f>L296+L298+L300+L302+L304+L306+L308+L310+L312+L314</f>
        <v>0</v>
      </c>
      <c r="M294" s="34">
        <f t="shared" si="125"/>
        <v>0</v>
      </c>
      <c r="N294" s="57">
        <f>N296+N298+N300+N302+N304+N306+N308+N310+N312+N314</f>
        <v>0</v>
      </c>
      <c r="O294" s="32">
        <f>O296+O298+O300+O302+O304+O306+O308+O310+O312+O314</f>
        <v>0</v>
      </c>
      <c r="P294" s="33">
        <f t="shared" si="122"/>
        <v>0</v>
      </c>
      <c r="Q294" s="65">
        <f t="shared" si="123"/>
        <v>0</v>
      </c>
    </row>
    <row r="295" spans="1:17" x14ac:dyDescent="0.2">
      <c r="A295" s="91"/>
      <c r="B295" s="93" t="s">
        <v>236</v>
      </c>
      <c r="C295" s="95" t="s">
        <v>237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6"/>
        <v>2000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2"/>
        <v>0</v>
      </c>
      <c r="Q295" s="66">
        <f t="shared" si="123"/>
        <v>2000</v>
      </c>
    </row>
    <row r="296" spans="1:17" x14ac:dyDescent="0.2">
      <c r="A296" s="91"/>
      <c r="B296" s="93"/>
      <c r="C296" s="95"/>
      <c r="D296" s="36"/>
      <c r="E296" s="42"/>
      <c r="F296" s="43"/>
      <c r="G296" s="43"/>
      <c r="H296" s="43"/>
      <c r="I296" s="43"/>
      <c r="J296" s="34">
        <f t="shared" si="126"/>
        <v>0</v>
      </c>
      <c r="K296" s="55"/>
      <c r="L296" s="43"/>
      <c r="M296" s="34">
        <f t="shared" si="125"/>
        <v>0</v>
      </c>
      <c r="N296" s="55"/>
      <c r="O296" s="43"/>
      <c r="P296" s="33">
        <f t="shared" si="122"/>
        <v>0</v>
      </c>
      <c r="Q296" s="65">
        <f t="shared" si="123"/>
        <v>0</v>
      </c>
    </row>
    <row r="297" spans="1:17" x14ac:dyDescent="0.2">
      <c r="A297" s="91"/>
      <c r="B297" s="93" t="s">
        <v>238</v>
      </c>
      <c r="C297" s="95" t="s">
        <v>239</v>
      </c>
      <c r="D297" s="36"/>
      <c r="E297" s="37">
        <v>0</v>
      </c>
      <c r="F297" s="38">
        <v>0</v>
      </c>
      <c r="G297" s="38">
        <v>5800</v>
      </c>
      <c r="H297" s="38">
        <v>0</v>
      </c>
      <c r="I297" s="38">
        <v>0</v>
      </c>
      <c r="J297" s="40">
        <f t="shared" si="126"/>
        <v>5800</v>
      </c>
      <c r="K297" s="44">
        <v>0</v>
      </c>
      <c r="L297" s="38">
        <v>0</v>
      </c>
      <c r="M297" s="40">
        <f t="shared" si="125"/>
        <v>0</v>
      </c>
      <c r="N297" s="44">
        <v>0</v>
      </c>
      <c r="O297" s="38">
        <v>0</v>
      </c>
      <c r="P297" s="39">
        <f t="shared" si="122"/>
        <v>0</v>
      </c>
      <c r="Q297" s="66">
        <f t="shared" si="123"/>
        <v>5800</v>
      </c>
    </row>
    <row r="298" spans="1:17" x14ac:dyDescent="0.2">
      <c r="A298" s="91"/>
      <c r="B298" s="93"/>
      <c r="C298" s="95"/>
      <c r="D298" s="36"/>
      <c r="E298" s="42"/>
      <c r="F298" s="43"/>
      <c r="G298" s="43"/>
      <c r="H298" s="43"/>
      <c r="I298" s="43"/>
      <c r="J298" s="34">
        <f t="shared" si="126"/>
        <v>0</v>
      </c>
      <c r="K298" s="55"/>
      <c r="L298" s="43"/>
      <c r="M298" s="34">
        <f t="shared" si="125"/>
        <v>0</v>
      </c>
      <c r="N298" s="55"/>
      <c r="O298" s="43"/>
      <c r="P298" s="33">
        <f t="shared" si="122"/>
        <v>0</v>
      </c>
      <c r="Q298" s="65">
        <f t="shared" si="123"/>
        <v>0</v>
      </c>
    </row>
    <row r="299" spans="1:17" x14ac:dyDescent="0.2">
      <c r="A299" s="91"/>
      <c r="B299" s="93" t="s">
        <v>240</v>
      </c>
      <c r="C299" s="95" t="s">
        <v>241</v>
      </c>
      <c r="D299" s="36"/>
      <c r="E299" s="37">
        <v>0</v>
      </c>
      <c r="F299" s="38">
        <v>0</v>
      </c>
      <c r="G299" s="38">
        <v>5000</v>
      </c>
      <c r="H299" s="38">
        <v>0</v>
      </c>
      <c r="I299" s="38">
        <v>0</v>
      </c>
      <c r="J299" s="40">
        <f t="shared" si="126"/>
        <v>5000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2"/>
        <v>0</v>
      </c>
      <c r="Q299" s="66">
        <f t="shared" si="123"/>
        <v>5000</v>
      </c>
    </row>
    <row r="300" spans="1:17" x14ac:dyDescent="0.2">
      <c r="A300" s="91"/>
      <c r="B300" s="93"/>
      <c r="C300" s="95"/>
      <c r="D300" s="36"/>
      <c r="E300" s="42"/>
      <c r="F300" s="43"/>
      <c r="G300" s="43"/>
      <c r="H300" s="43"/>
      <c r="I300" s="43"/>
      <c r="J300" s="34">
        <f t="shared" si="126"/>
        <v>0</v>
      </c>
      <c r="K300" s="55"/>
      <c r="L300" s="43"/>
      <c r="M300" s="34">
        <f t="shared" si="125"/>
        <v>0</v>
      </c>
      <c r="N300" s="55"/>
      <c r="O300" s="43"/>
      <c r="P300" s="33">
        <f t="shared" si="122"/>
        <v>0</v>
      </c>
      <c r="Q300" s="65">
        <f t="shared" si="123"/>
        <v>0</v>
      </c>
    </row>
    <row r="301" spans="1:17" x14ac:dyDescent="0.2">
      <c r="A301" s="91"/>
      <c r="B301" s="93" t="s">
        <v>242</v>
      </c>
      <c r="C301" s="95" t="s">
        <v>243</v>
      </c>
      <c r="D301" s="36"/>
      <c r="E301" s="37">
        <v>0</v>
      </c>
      <c r="F301" s="38">
        <v>0</v>
      </c>
      <c r="G301" s="38">
        <v>106</v>
      </c>
      <c r="H301" s="38">
        <v>0</v>
      </c>
      <c r="I301" s="38">
        <v>0</v>
      </c>
      <c r="J301" s="40">
        <f t="shared" si="126"/>
        <v>106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2"/>
        <v>0</v>
      </c>
      <c r="Q301" s="66">
        <f t="shared" si="123"/>
        <v>106</v>
      </c>
    </row>
    <row r="302" spans="1:17" x14ac:dyDescent="0.2">
      <c r="A302" s="91"/>
      <c r="B302" s="93"/>
      <c r="C302" s="95"/>
      <c r="D302" s="36"/>
      <c r="E302" s="42"/>
      <c r="F302" s="43"/>
      <c r="G302" s="43"/>
      <c r="H302" s="43"/>
      <c r="I302" s="43"/>
      <c r="J302" s="34">
        <f t="shared" si="126"/>
        <v>0</v>
      </c>
      <c r="K302" s="55"/>
      <c r="L302" s="43"/>
      <c r="M302" s="34">
        <f t="shared" si="125"/>
        <v>0</v>
      </c>
      <c r="N302" s="55"/>
      <c r="O302" s="43"/>
      <c r="P302" s="33">
        <f t="shared" si="122"/>
        <v>0</v>
      </c>
      <c r="Q302" s="65">
        <f t="shared" si="123"/>
        <v>0</v>
      </c>
    </row>
    <row r="303" spans="1:17" x14ac:dyDescent="0.2">
      <c r="A303" s="91"/>
      <c r="B303" s="93" t="s">
        <v>244</v>
      </c>
      <c r="C303" s="95" t="s">
        <v>245</v>
      </c>
      <c r="D303" s="36"/>
      <c r="E303" s="37">
        <v>0</v>
      </c>
      <c r="F303" s="38">
        <v>0</v>
      </c>
      <c r="G303" s="38">
        <v>2300</v>
      </c>
      <c r="H303" s="38">
        <v>0</v>
      </c>
      <c r="I303" s="38">
        <v>0</v>
      </c>
      <c r="J303" s="40">
        <f t="shared" si="126"/>
        <v>2300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2"/>
        <v>0</v>
      </c>
      <c r="Q303" s="66">
        <f t="shared" si="123"/>
        <v>2300</v>
      </c>
    </row>
    <row r="304" spans="1:17" x14ac:dyDescent="0.2">
      <c r="A304" s="91"/>
      <c r="B304" s="93"/>
      <c r="C304" s="95"/>
      <c r="D304" s="36"/>
      <c r="E304" s="42"/>
      <c r="F304" s="43"/>
      <c r="G304" s="43"/>
      <c r="H304" s="43"/>
      <c r="I304" s="43"/>
      <c r="J304" s="34">
        <f t="shared" si="126"/>
        <v>0</v>
      </c>
      <c r="K304" s="55"/>
      <c r="L304" s="43"/>
      <c r="M304" s="34">
        <f t="shared" si="125"/>
        <v>0</v>
      </c>
      <c r="N304" s="55"/>
      <c r="O304" s="43"/>
      <c r="P304" s="33">
        <f t="shared" si="122"/>
        <v>0</v>
      </c>
      <c r="Q304" s="65">
        <f t="shared" si="123"/>
        <v>0</v>
      </c>
    </row>
    <row r="305" spans="1:17" x14ac:dyDescent="0.2">
      <c r="A305" s="91"/>
      <c r="B305" s="93" t="s">
        <v>246</v>
      </c>
      <c r="C305" s="95" t="s">
        <v>247</v>
      </c>
      <c r="D305" s="36"/>
      <c r="E305" s="37">
        <v>0</v>
      </c>
      <c r="F305" s="38">
        <v>0</v>
      </c>
      <c r="G305" s="38">
        <v>13700</v>
      </c>
      <c r="H305" s="38">
        <v>0</v>
      </c>
      <c r="I305" s="38">
        <v>0</v>
      </c>
      <c r="J305" s="40">
        <f t="shared" si="126"/>
        <v>13700</v>
      </c>
      <c r="K305" s="44">
        <v>0</v>
      </c>
      <c r="L305" s="38">
        <v>0</v>
      </c>
      <c r="M305" s="40">
        <f t="shared" si="125"/>
        <v>0</v>
      </c>
      <c r="N305" s="44">
        <v>0</v>
      </c>
      <c r="O305" s="38">
        <v>0</v>
      </c>
      <c r="P305" s="39">
        <f t="shared" si="122"/>
        <v>0</v>
      </c>
      <c r="Q305" s="66">
        <f t="shared" si="123"/>
        <v>13700</v>
      </c>
    </row>
    <row r="306" spans="1:17" x14ac:dyDescent="0.2">
      <c r="A306" s="91"/>
      <c r="B306" s="93"/>
      <c r="C306" s="95"/>
      <c r="D306" s="36"/>
      <c r="E306" s="42"/>
      <c r="F306" s="43"/>
      <c r="G306" s="43"/>
      <c r="H306" s="43"/>
      <c r="I306" s="43"/>
      <c r="J306" s="34">
        <f t="shared" si="126"/>
        <v>0</v>
      </c>
      <c r="K306" s="55"/>
      <c r="L306" s="43"/>
      <c r="M306" s="34">
        <f t="shared" si="125"/>
        <v>0</v>
      </c>
      <c r="N306" s="55"/>
      <c r="O306" s="43"/>
      <c r="P306" s="33">
        <f t="shared" si="122"/>
        <v>0</v>
      </c>
      <c r="Q306" s="65">
        <f t="shared" si="123"/>
        <v>0</v>
      </c>
    </row>
    <row r="307" spans="1:17" x14ac:dyDescent="0.2">
      <c r="A307" s="91"/>
      <c r="B307" s="93" t="s">
        <v>248</v>
      </c>
      <c r="C307" s="95" t="s">
        <v>249</v>
      </c>
      <c r="D307" s="36"/>
      <c r="E307" s="37">
        <v>0</v>
      </c>
      <c r="F307" s="38">
        <v>0</v>
      </c>
      <c r="G307" s="38">
        <v>6200</v>
      </c>
      <c r="H307" s="38">
        <v>0</v>
      </c>
      <c r="I307" s="38">
        <v>0</v>
      </c>
      <c r="J307" s="40">
        <f t="shared" si="126"/>
        <v>6200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22"/>
        <v>0</v>
      </c>
      <c r="Q307" s="66">
        <f t="shared" si="123"/>
        <v>6200</v>
      </c>
    </row>
    <row r="308" spans="1:17" x14ac:dyDescent="0.2">
      <c r="A308" s="91"/>
      <c r="B308" s="93"/>
      <c r="C308" s="95"/>
      <c r="D308" s="36"/>
      <c r="E308" s="42"/>
      <c r="F308" s="43"/>
      <c r="G308" s="43"/>
      <c r="H308" s="43"/>
      <c r="I308" s="43"/>
      <c r="J308" s="34">
        <f t="shared" si="126"/>
        <v>0</v>
      </c>
      <c r="K308" s="55"/>
      <c r="L308" s="43"/>
      <c r="M308" s="34">
        <f t="shared" si="125"/>
        <v>0</v>
      </c>
      <c r="N308" s="55"/>
      <c r="O308" s="43"/>
      <c r="P308" s="33">
        <f t="shared" si="122"/>
        <v>0</v>
      </c>
      <c r="Q308" s="65">
        <f t="shared" si="123"/>
        <v>0</v>
      </c>
    </row>
    <row r="309" spans="1:17" ht="12.75" customHeight="1" x14ac:dyDescent="0.2">
      <c r="A309" s="91"/>
      <c r="B309" s="93" t="s">
        <v>250</v>
      </c>
      <c r="C309" s="95" t="s">
        <v>251</v>
      </c>
      <c r="D309" s="36"/>
      <c r="E309" s="37">
        <v>0</v>
      </c>
      <c r="F309" s="38">
        <v>0</v>
      </c>
      <c r="G309" s="38">
        <v>3000</v>
      </c>
      <c r="H309" s="38">
        <v>0</v>
      </c>
      <c r="I309" s="38">
        <v>0</v>
      </c>
      <c r="J309" s="40">
        <f t="shared" si="126"/>
        <v>3000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22"/>
        <v>0</v>
      </c>
      <c r="Q309" s="66">
        <f t="shared" si="123"/>
        <v>3000</v>
      </c>
    </row>
    <row r="310" spans="1:17" x14ac:dyDescent="0.2">
      <c r="A310" s="91"/>
      <c r="B310" s="93"/>
      <c r="C310" s="95"/>
      <c r="D310" s="36"/>
      <c r="E310" s="42"/>
      <c r="F310" s="43"/>
      <c r="G310" s="43"/>
      <c r="H310" s="43"/>
      <c r="I310" s="43"/>
      <c r="J310" s="34">
        <f t="shared" si="126"/>
        <v>0</v>
      </c>
      <c r="K310" s="55"/>
      <c r="L310" s="43"/>
      <c r="M310" s="34">
        <f t="shared" si="125"/>
        <v>0</v>
      </c>
      <c r="N310" s="55"/>
      <c r="O310" s="43"/>
      <c r="P310" s="33">
        <f t="shared" si="122"/>
        <v>0</v>
      </c>
      <c r="Q310" s="65">
        <f t="shared" si="123"/>
        <v>0</v>
      </c>
    </row>
    <row r="311" spans="1:17" x14ac:dyDescent="0.2">
      <c r="A311" s="91"/>
      <c r="B311" s="93" t="s">
        <v>252</v>
      </c>
      <c r="C311" s="95" t="s">
        <v>253</v>
      </c>
      <c r="D311" s="36"/>
      <c r="E311" s="37">
        <v>0</v>
      </c>
      <c r="F311" s="38">
        <v>0</v>
      </c>
      <c r="G311" s="38">
        <v>12000</v>
      </c>
      <c r="H311" s="38">
        <v>0</v>
      </c>
      <c r="I311" s="38">
        <v>0</v>
      </c>
      <c r="J311" s="40">
        <f t="shared" si="126"/>
        <v>12000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22"/>
        <v>0</v>
      </c>
      <c r="Q311" s="66">
        <f t="shared" si="123"/>
        <v>12000</v>
      </c>
    </row>
    <row r="312" spans="1:17" x14ac:dyDescent="0.2">
      <c r="A312" s="91"/>
      <c r="B312" s="93"/>
      <c r="C312" s="95"/>
      <c r="D312" s="36"/>
      <c r="E312" s="42"/>
      <c r="F312" s="43"/>
      <c r="G312" s="43"/>
      <c r="H312" s="43"/>
      <c r="I312" s="43"/>
      <c r="J312" s="34">
        <f t="shared" si="126"/>
        <v>0</v>
      </c>
      <c r="K312" s="55"/>
      <c r="L312" s="43"/>
      <c r="M312" s="34">
        <f t="shared" si="125"/>
        <v>0</v>
      </c>
      <c r="N312" s="55"/>
      <c r="O312" s="43"/>
      <c r="P312" s="33">
        <f t="shared" si="122"/>
        <v>0</v>
      </c>
      <c r="Q312" s="65">
        <f t="shared" si="123"/>
        <v>0</v>
      </c>
    </row>
    <row r="313" spans="1:17" x14ac:dyDescent="0.2">
      <c r="A313" s="91"/>
      <c r="B313" s="93" t="s">
        <v>254</v>
      </c>
      <c r="C313" s="95" t="s">
        <v>255</v>
      </c>
      <c r="D313" s="36"/>
      <c r="E313" s="37">
        <v>0</v>
      </c>
      <c r="F313" s="38">
        <v>0</v>
      </c>
      <c r="G313" s="38">
        <v>0</v>
      </c>
      <c r="H313" s="38">
        <v>0</v>
      </c>
      <c r="I313" s="38">
        <v>0</v>
      </c>
      <c r="J313" s="40">
        <f t="shared" si="126"/>
        <v>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22"/>
        <v>0</v>
      </c>
      <c r="Q313" s="66">
        <f t="shared" si="123"/>
        <v>0</v>
      </c>
    </row>
    <row r="314" spans="1:17" x14ac:dyDescent="0.2">
      <c r="A314" s="91"/>
      <c r="B314" s="93"/>
      <c r="C314" s="95"/>
      <c r="D314" s="36"/>
      <c r="E314" s="42"/>
      <c r="F314" s="43"/>
      <c r="G314" s="43"/>
      <c r="H314" s="43"/>
      <c r="I314" s="43"/>
      <c r="J314" s="34">
        <f t="shared" si="126"/>
        <v>0</v>
      </c>
      <c r="K314" s="55"/>
      <c r="L314" s="43"/>
      <c r="M314" s="34">
        <f t="shared" si="125"/>
        <v>0</v>
      </c>
      <c r="N314" s="55"/>
      <c r="O314" s="43"/>
      <c r="P314" s="33">
        <f t="shared" si="122"/>
        <v>0</v>
      </c>
      <c r="Q314" s="65">
        <f t="shared" si="123"/>
        <v>0</v>
      </c>
    </row>
    <row r="315" spans="1:17" x14ac:dyDescent="0.2">
      <c r="A315" s="91"/>
      <c r="B315" s="93" t="s">
        <v>256</v>
      </c>
      <c r="C315" s="95" t="s">
        <v>257</v>
      </c>
      <c r="D315" s="36"/>
      <c r="E315" s="37">
        <v>0</v>
      </c>
      <c r="F315" s="38">
        <v>0</v>
      </c>
      <c r="G315" s="38">
        <v>1001</v>
      </c>
      <c r="H315" s="38">
        <v>0</v>
      </c>
      <c r="I315" s="38">
        <v>0</v>
      </c>
      <c r="J315" s="40">
        <f t="shared" si="126"/>
        <v>1001</v>
      </c>
      <c r="K315" s="44">
        <v>0</v>
      </c>
      <c r="L315" s="38">
        <v>0</v>
      </c>
      <c r="M315" s="40">
        <f t="shared" si="125"/>
        <v>0</v>
      </c>
      <c r="N315" s="44">
        <v>0</v>
      </c>
      <c r="O315" s="38">
        <v>0</v>
      </c>
      <c r="P315" s="39">
        <f t="shared" si="122"/>
        <v>0</v>
      </c>
      <c r="Q315" s="66">
        <f t="shared" si="123"/>
        <v>1001</v>
      </c>
    </row>
    <row r="316" spans="1:17" x14ac:dyDescent="0.2">
      <c r="A316" s="91"/>
      <c r="B316" s="93"/>
      <c r="C316" s="95"/>
      <c r="D316" s="36"/>
      <c r="E316" s="42"/>
      <c r="F316" s="43"/>
      <c r="G316" s="43"/>
      <c r="H316" s="43"/>
      <c r="I316" s="43"/>
      <c r="J316" s="34">
        <f t="shared" si="126"/>
        <v>0</v>
      </c>
      <c r="K316" s="55"/>
      <c r="L316" s="43"/>
      <c r="M316" s="34">
        <f t="shared" si="125"/>
        <v>0</v>
      </c>
      <c r="N316" s="55"/>
      <c r="O316" s="43"/>
      <c r="P316" s="33">
        <f t="shared" si="122"/>
        <v>0</v>
      </c>
      <c r="Q316" s="65">
        <f t="shared" si="123"/>
        <v>0</v>
      </c>
    </row>
    <row r="317" spans="1:17" x14ac:dyDescent="0.2">
      <c r="A317" s="91" t="s">
        <v>212</v>
      </c>
      <c r="B317" s="93"/>
      <c r="C317" s="95" t="s">
        <v>258</v>
      </c>
      <c r="D317" s="36"/>
      <c r="E317" s="37">
        <v>0</v>
      </c>
      <c r="F317" s="38">
        <v>0</v>
      </c>
      <c r="G317" s="38">
        <v>0</v>
      </c>
      <c r="H317" s="38">
        <v>8506</v>
      </c>
      <c r="I317" s="38">
        <v>0</v>
      </c>
      <c r="J317" s="40">
        <f t="shared" si="126"/>
        <v>8506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22"/>
        <v>0</v>
      </c>
      <c r="Q317" s="66">
        <f t="shared" si="123"/>
        <v>8506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/>
      <c r="I318" s="43"/>
      <c r="J318" s="34">
        <f t="shared" si="126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22"/>
        <v>0</v>
      </c>
      <c r="Q318" s="65">
        <f t="shared" si="123"/>
        <v>0</v>
      </c>
    </row>
    <row r="319" spans="1:17" x14ac:dyDescent="0.2">
      <c r="A319" s="91" t="s">
        <v>212</v>
      </c>
      <c r="B319" s="93"/>
      <c r="C319" s="95" t="s">
        <v>291</v>
      </c>
      <c r="D319" s="36"/>
      <c r="E319" s="37">
        <v>0</v>
      </c>
      <c r="F319" s="38">
        <v>0</v>
      </c>
      <c r="G319" s="38">
        <v>0</v>
      </c>
      <c r="H319" s="38">
        <v>650</v>
      </c>
      <c r="I319" s="38">
        <v>0</v>
      </c>
      <c r="J319" s="40">
        <f t="shared" si="126"/>
        <v>650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22"/>
        <v>0</v>
      </c>
      <c r="Q319" s="66">
        <f t="shared" si="123"/>
        <v>650</v>
      </c>
    </row>
    <row r="320" spans="1:17" x14ac:dyDescent="0.2">
      <c r="A320" s="91"/>
      <c r="B320" s="93"/>
      <c r="C320" s="95"/>
      <c r="D320" s="36"/>
      <c r="E320" s="42"/>
      <c r="F320" s="43"/>
      <c r="G320" s="43"/>
      <c r="H320" s="43"/>
      <c r="I320" s="43"/>
      <c r="J320" s="34">
        <f t="shared" si="126"/>
        <v>0</v>
      </c>
      <c r="K320" s="55"/>
      <c r="L320" s="43"/>
      <c r="M320" s="34">
        <f t="shared" si="125"/>
        <v>0</v>
      </c>
      <c r="N320" s="55"/>
      <c r="O320" s="43"/>
      <c r="P320" s="33">
        <f t="shared" si="122"/>
        <v>0</v>
      </c>
      <c r="Q320" s="65">
        <f t="shared" si="123"/>
        <v>0</v>
      </c>
    </row>
    <row r="321" spans="1:17" x14ac:dyDescent="0.2">
      <c r="A321" s="91" t="s">
        <v>212</v>
      </c>
      <c r="B321" s="93"/>
      <c r="C321" s="95" t="s">
        <v>211</v>
      </c>
      <c r="D321" s="36" t="s">
        <v>120</v>
      </c>
      <c r="E321" s="37">
        <v>0</v>
      </c>
      <c r="F321" s="38">
        <v>0</v>
      </c>
      <c r="G321" s="38">
        <v>0</v>
      </c>
      <c r="H321" s="38">
        <v>0</v>
      </c>
      <c r="I321" s="38">
        <v>0</v>
      </c>
      <c r="J321" s="40">
        <f t="shared" si="126"/>
        <v>0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22"/>
        <v>0</v>
      </c>
      <c r="Q321" s="66">
        <f t="shared" si="123"/>
        <v>0</v>
      </c>
    </row>
    <row r="322" spans="1:17" ht="13.5" thickBot="1" x14ac:dyDescent="0.25">
      <c r="A322" s="92"/>
      <c r="B322" s="94"/>
      <c r="C322" s="96"/>
      <c r="D322" s="67"/>
      <c r="E322" s="51"/>
      <c r="F322" s="45"/>
      <c r="G322" s="45"/>
      <c r="H322" s="45"/>
      <c r="I322" s="45"/>
      <c r="J322" s="24">
        <f>SUM(E322:I322)</f>
        <v>0</v>
      </c>
      <c r="K322" s="56"/>
      <c r="L322" s="45"/>
      <c r="M322" s="24">
        <f>SUM(K322:L322)</f>
        <v>0</v>
      </c>
      <c r="N322" s="56"/>
      <c r="O322" s="45"/>
      <c r="P322" s="23">
        <f>SUM(N322:O322)</f>
        <v>0</v>
      </c>
      <c r="Q322" s="63">
        <f t="shared" si="123"/>
        <v>0</v>
      </c>
    </row>
  </sheetData>
  <mergeCells count="495"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89:D90"/>
    <mergeCell ref="D116:D117"/>
    <mergeCell ref="D133:D134"/>
    <mergeCell ref="D219:D220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7:D178"/>
    <mergeCell ref="A180:B181"/>
    <mergeCell ref="C180:C181"/>
    <mergeCell ref="D180:D181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2:A183"/>
    <mergeCell ref="B182:B183"/>
    <mergeCell ref="C182:C183"/>
    <mergeCell ref="A184:A185"/>
    <mergeCell ref="B184:B185"/>
    <mergeCell ref="C184:C185"/>
    <mergeCell ref="A177:A178"/>
    <mergeCell ref="B177:B178"/>
    <mergeCell ref="C177:C178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D206:D207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6:A217"/>
    <mergeCell ref="B216:B217"/>
    <mergeCell ref="C216:C217"/>
    <mergeCell ref="A219:B220"/>
    <mergeCell ref="A210:A211"/>
    <mergeCell ref="B210:B211"/>
    <mergeCell ref="C210:C211"/>
    <mergeCell ref="A212:A213"/>
    <mergeCell ref="B212:B213"/>
    <mergeCell ref="C212:C213"/>
    <mergeCell ref="A223:A224"/>
    <mergeCell ref="B223:B224"/>
    <mergeCell ref="C223:C224"/>
    <mergeCell ref="A225:A226"/>
    <mergeCell ref="B225:B226"/>
    <mergeCell ref="C225:C226"/>
    <mergeCell ref="C219:C220"/>
    <mergeCell ref="A221:A222"/>
    <mergeCell ref="B221:B222"/>
    <mergeCell ref="C221:C222"/>
    <mergeCell ref="A231:A232"/>
    <mergeCell ref="B231:B232"/>
    <mergeCell ref="C231:C232"/>
    <mergeCell ref="A233:A234"/>
    <mergeCell ref="B233:B234"/>
    <mergeCell ref="C233:C234"/>
    <mergeCell ref="A227:A228"/>
    <mergeCell ref="B227:B228"/>
    <mergeCell ref="C227:C228"/>
    <mergeCell ref="A229:A230"/>
    <mergeCell ref="B229:B230"/>
    <mergeCell ref="C229:C230"/>
    <mergeCell ref="C242:C243"/>
    <mergeCell ref="D242:D243"/>
    <mergeCell ref="A239:A240"/>
    <mergeCell ref="B239:B240"/>
    <mergeCell ref="C239:C240"/>
    <mergeCell ref="A242:B243"/>
    <mergeCell ref="D244:D245"/>
    <mergeCell ref="A235:A236"/>
    <mergeCell ref="B235:B236"/>
    <mergeCell ref="C235:C236"/>
    <mergeCell ref="A237:A238"/>
    <mergeCell ref="B237:B238"/>
    <mergeCell ref="C237:C238"/>
    <mergeCell ref="A248:A249"/>
    <mergeCell ref="B248:B249"/>
    <mergeCell ref="C248:C249"/>
    <mergeCell ref="A250:A251"/>
    <mergeCell ref="B250:B251"/>
    <mergeCell ref="C250:C251"/>
    <mergeCell ref="A244:A245"/>
    <mergeCell ref="B244:B245"/>
    <mergeCell ref="C244:C245"/>
    <mergeCell ref="A246:A247"/>
    <mergeCell ref="B246:B247"/>
    <mergeCell ref="C246:C247"/>
    <mergeCell ref="A258:A259"/>
    <mergeCell ref="B258:B259"/>
    <mergeCell ref="C258:C259"/>
    <mergeCell ref="A252:A253"/>
    <mergeCell ref="B252:B253"/>
    <mergeCell ref="C252:C253"/>
    <mergeCell ref="A254:A255"/>
    <mergeCell ref="B254:B255"/>
    <mergeCell ref="A256:A257"/>
    <mergeCell ref="B256:B257"/>
    <mergeCell ref="A260:A261"/>
    <mergeCell ref="B260:B261"/>
    <mergeCell ref="C260:C261"/>
    <mergeCell ref="A263:B264"/>
    <mergeCell ref="D263:D264"/>
    <mergeCell ref="C263:C264"/>
    <mergeCell ref="A265:A266"/>
    <mergeCell ref="B265:B266"/>
    <mergeCell ref="C265:C266"/>
    <mergeCell ref="A271:A272"/>
    <mergeCell ref="B271:B272"/>
    <mergeCell ref="C271:C272"/>
    <mergeCell ref="A273:A274"/>
    <mergeCell ref="B273:B274"/>
    <mergeCell ref="C273:C274"/>
    <mergeCell ref="A267:A268"/>
    <mergeCell ref="B267:B268"/>
    <mergeCell ref="C267:C268"/>
    <mergeCell ref="A269:A270"/>
    <mergeCell ref="B269:B270"/>
    <mergeCell ref="C269:C270"/>
    <mergeCell ref="A279:A280"/>
    <mergeCell ref="B279:B280"/>
    <mergeCell ref="C279:C280"/>
    <mergeCell ref="A281:A282"/>
    <mergeCell ref="B281:B282"/>
    <mergeCell ref="C281:C282"/>
    <mergeCell ref="A275:A276"/>
    <mergeCell ref="B275:B276"/>
    <mergeCell ref="C275:C276"/>
    <mergeCell ref="A277:A278"/>
    <mergeCell ref="B277:B278"/>
    <mergeCell ref="C277:C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C315:C316"/>
    <mergeCell ref="A317:A318"/>
    <mergeCell ref="B317:B318"/>
    <mergeCell ref="C317:C3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opLeftCell="A133" workbookViewId="0">
      <selection activeCell="E139" sqref="A139:XFD14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ht="15.75" customHeigh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customHeight="1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9.5" customHeight="1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E6+E39+E58+E85+E96+E109+E116+E133+E146+E157+E180+E219+E242+E263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K6+K39+K58+K85+K96+K109+K116+K133+K146+K157+K180+K219+K242+K263</f>
        <v>805397</v>
      </c>
      <c r="L4" s="5">
        <f>L6+L39+L58+L85+L96+L109+L116+L133+L146+L157+L180+L219+L242+L263</f>
        <v>0</v>
      </c>
      <c r="M4" s="5">
        <f>SUM(K4:L4)</f>
        <v>805397</v>
      </c>
      <c r="N4" s="5">
        <f>N6+N39+N58+N85+N96+N109+N116+N133+N146+N157+N180+N219+N242+N263</f>
        <v>0</v>
      </c>
      <c r="O4" s="7">
        <f>O6+O39+O58+O85+O96+O109+O116+O133+O146+O157+O180+O219+O242+O263</f>
        <v>183976</v>
      </c>
      <c r="P4" s="7">
        <f>SUM(N4:O4)</f>
        <v>183976</v>
      </c>
      <c r="Q4" s="8">
        <f>P4+M4+J4</f>
        <v>3505670</v>
      </c>
      <c r="S4" s="10"/>
    </row>
    <row r="5" spans="1:19" ht="19.5" customHeight="1" thickBot="1" x14ac:dyDescent="0.25">
      <c r="A5" s="123"/>
      <c r="B5" s="124"/>
      <c r="C5" s="109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K7+K40+K59+K86+K97+K110+K117+K134+K147+K158+K181+K220+K243+K264</f>
        <v>0</v>
      </c>
      <c r="L5" s="13">
        <f>L7+L40+L59+L86+L97+L110+L117+L134+L147+L158+L181+L220+L243+L264</f>
        <v>0</v>
      </c>
      <c r="M5" s="13">
        <f>SUM(K5:L5)</f>
        <v>0</v>
      </c>
      <c r="N5" s="13">
        <f>N7+N40+N59+N86+N97+N110+N117+N134+N147+N158+N181+N220+N243+N264</f>
        <v>0</v>
      </c>
      <c r="O5" s="13">
        <f>O7+O40+O59+O86+O97+O110+O117+O134+O147+O158+O181+O220+O243+O264</f>
        <v>0</v>
      </c>
      <c r="P5" s="14">
        <f>SUM(N5:O5)</f>
        <v>0</v>
      </c>
      <c r="Q5" s="15">
        <f>P5+M5+J5</f>
        <v>0</v>
      </c>
    </row>
    <row r="6" spans="1:19" ht="18" customHeight="1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06"/>
      <c r="B7" s="107"/>
      <c r="C7" s="109"/>
      <c r="D7" s="10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ht="12.75" customHeight="1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93"/>
      <c r="B9" s="93"/>
      <c r="C9" s="95"/>
      <c r="D9" s="111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ht="12.75" customHeight="1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93"/>
      <c r="B11" s="93"/>
      <c r="C11" s="9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ht="12.75" customHeight="1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93"/>
      <c r="B13" s="93"/>
      <c r="C13" s="9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ht="12.75" customHeight="1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93"/>
      <c r="B15" s="93"/>
      <c r="C15" s="9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ht="12.75" customHeight="1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ht="12.75" customHeight="1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ht="12.75" customHeight="1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2.75" customHeight="1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ht="12.75" customHeight="1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2.75" customHeight="1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2.75" customHeight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4">
        <f t="shared" si="15"/>
        <v>0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0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ht="12.75" customHeight="1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ht="12.75" customHeight="1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ht="12.75" customHeight="1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/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8" x14ac:dyDescent="0.2">
      <c r="A81" s="93"/>
      <c r="B81" s="93"/>
      <c r="C81" s="95" t="s">
        <v>78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8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8" ht="13.5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8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8" ht="12.75" customHeight="1" x14ac:dyDescent="0.2">
      <c r="A85" s="104" t="s">
        <v>79</v>
      </c>
      <c r="B85" s="105"/>
      <c r="C85" s="108" t="s">
        <v>80</v>
      </c>
      <c r="D85" s="101"/>
      <c r="E85" s="16">
        <f t="shared" ref="E85:I86" si="27">E87+E89+E91+E93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29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0">SUM(N85:O85)</f>
        <v>0</v>
      </c>
      <c r="Q85" s="20">
        <f>P85+M85+J85</f>
        <v>18727</v>
      </c>
    </row>
    <row r="86" spans="1:18" ht="13.5" customHeight="1" thickBot="1" x14ac:dyDescent="0.25">
      <c r="A86" s="106"/>
      <c r="B86" s="107"/>
      <c r="C86" s="109"/>
      <c r="D86" s="102"/>
      <c r="E86" s="21">
        <f t="shared" si="27"/>
        <v>0</v>
      </c>
      <c r="F86" s="22">
        <f t="shared" si="27"/>
        <v>0</v>
      </c>
      <c r="G86" s="22">
        <f t="shared" si="27"/>
        <v>0</v>
      </c>
      <c r="H86" s="22">
        <f t="shared" si="27"/>
        <v>0</v>
      </c>
      <c r="I86" s="22">
        <f t="shared" si="27"/>
        <v>0</v>
      </c>
      <c r="J86" s="24">
        <f t="shared" si="28"/>
        <v>0</v>
      </c>
      <c r="K86" s="53">
        <f>K88+K90+K92+K94</f>
        <v>0</v>
      </c>
      <c r="L86" s="22">
        <f>L88+L90+L92+L94</f>
        <v>0</v>
      </c>
      <c r="M86" s="24">
        <f t="shared" si="29"/>
        <v>0</v>
      </c>
      <c r="N86" s="53">
        <f>N88+N90+N92+N94</f>
        <v>0</v>
      </c>
      <c r="O86" s="22">
        <f>O88+O90+O92+O94</f>
        <v>0</v>
      </c>
      <c r="P86" s="24">
        <f t="shared" si="30"/>
        <v>0</v>
      </c>
      <c r="Q86" s="25">
        <f t="shared" ref="Q86:Q94" si="31">P86+M86+J86</f>
        <v>0</v>
      </c>
    </row>
    <row r="87" spans="1:18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8" x14ac:dyDescent="0.2">
      <c r="A88" s="93"/>
      <c r="B88" s="93"/>
      <c r="C88" s="95"/>
      <c r="D88" s="36"/>
      <c r="E88" s="42"/>
      <c r="F88" s="43"/>
      <c r="G88" s="43"/>
      <c r="H88" s="43"/>
      <c r="I88" s="43"/>
      <c r="J88" s="34">
        <f t="shared" si="28"/>
        <v>0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0</v>
      </c>
    </row>
    <row r="89" spans="1:18" ht="12.75" customHeight="1" x14ac:dyDescent="0.2">
      <c r="A89" s="138"/>
      <c r="B89" s="97" t="s">
        <v>81</v>
      </c>
      <c r="C89" s="97"/>
      <c r="D89" s="99" t="s">
        <v>84</v>
      </c>
      <c r="E89" s="89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  <c r="R89" s="41">
        <f>P89+M89+J89</f>
        <v>0</v>
      </c>
    </row>
    <row r="90" spans="1:18" x14ac:dyDescent="0.2">
      <c r="A90" s="138"/>
      <c r="B90" s="98"/>
      <c r="C90" s="98"/>
      <c r="D90" s="100"/>
      <c r="E90" s="89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  <c r="R90" s="35">
        <f>P90+M90+J90</f>
        <v>0</v>
      </c>
    </row>
    <row r="91" spans="1:18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8" x14ac:dyDescent="0.2">
      <c r="A92" s="93"/>
      <c r="B92" s="93"/>
      <c r="C92" s="95"/>
      <c r="D92" s="111"/>
      <c r="E92" s="42"/>
      <c r="F92" s="43"/>
      <c r="G92" s="43"/>
      <c r="H92" s="43"/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8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8" ht="13.5" thickBot="1" x14ac:dyDescent="0.25">
      <c r="A94" s="94"/>
      <c r="B94" s="94"/>
      <c r="C94" s="96"/>
      <c r="D94" s="50"/>
      <c r="E94" s="51"/>
      <c r="F94" s="45"/>
      <c r="G94" s="45"/>
      <c r="H94" s="45"/>
      <c r="I94" s="45"/>
      <c r="J94" s="24">
        <f t="shared" si="28"/>
        <v>0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0</v>
      </c>
    </row>
    <row r="95" spans="1:18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2.75" customHeight="1" x14ac:dyDescent="0.2">
      <c r="A96" s="104" t="s">
        <v>89</v>
      </c>
      <c r="B96" s="105"/>
      <c r="C96" s="108" t="s">
        <v>90</v>
      </c>
      <c r="D96" s="10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13.5" customHeight="1" thickBot="1" x14ac:dyDescent="0.25">
      <c r="A97" s="106"/>
      <c r="B97" s="107"/>
      <c r="C97" s="109"/>
      <c r="D97" s="102"/>
      <c r="E97" s="21">
        <f t="shared" si="32"/>
        <v>0</v>
      </c>
      <c r="F97" s="22">
        <f t="shared" si="32"/>
        <v>0</v>
      </c>
      <c r="G97" s="22">
        <f t="shared" si="32"/>
        <v>0</v>
      </c>
      <c r="H97" s="22">
        <f t="shared" si="32"/>
        <v>0</v>
      </c>
      <c r="I97" s="22">
        <f t="shared" si="32"/>
        <v>0</v>
      </c>
      <c r="J97" s="24">
        <f t="shared" si="33"/>
        <v>0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0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93"/>
      <c r="B99" s="93"/>
      <c r="C99" s="95"/>
      <c r="D99" s="36"/>
      <c r="E99" s="42"/>
      <c r="F99" s="43"/>
      <c r="G99" s="43"/>
      <c r="H99" s="43"/>
      <c r="I99" s="43"/>
      <c r="J99" s="34">
        <f t="shared" si="33"/>
        <v>0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0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/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93"/>
      <c r="B103" s="93"/>
      <c r="C103" s="95"/>
      <c r="D103" s="36"/>
      <c r="E103" s="42"/>
      <c r="F103" s="43"/>
      <c r="G103" s="43"/>
      <c r="H103" s="43"/>
      <c r="I103" s="43"/>
      <c r="J103" s="34">
        <f t="shared" si="33"/>
        <v>0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0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93"/>
      <c r="B105" s="93"/>
      <c r="C105" s="95"/>
      <c r="D105" s="36"/>
      <c r="E105" s="42"/>
      <c r="F105" s="43"/>
      <c r="G105" s="43"/>
      <c r="H105" s="43"/>
      <c r="I105" s="43"/>
      <c r="J105" s="34">
        <f t="shared" si="33"/>
        <v>0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0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/>
      <c r="G107" s="45"/>
      <c r="H107" s="45"/>
      <c r="I107" s="45"/>
      <c r="J107" s="24">
        <f t="shared" si="33"/>
        <v>0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06"/>
      <c r="B110" s="107"/>
      <c r="C110" s="109"/>
      <c r="D110" s="102"/>
      <c r="E110" s="21">
        <f t="shared" si="37"/>
        <v>0</v>
      </c>
      <c r="F110" s="22">
        <f t="shared" si="37"/>
        <v>0</v>
      </c>
      <c r="G110" s="22">
        <f t="shared" si="37"/>
        <v>0</v>
      </c>
      <c r="H110" s="22">
        <f t="shared" si="37"/>
        <v>0</v>
      </c>
      <c r="I110" s="22">
        <f t="shared" si="37"/>
        <v>0</v>
      </c>
      <c r="J110" s="24">
        <f t="shared" si="38"/>
        <v>0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0</v>
      </c>
    </row>
    <row r="111" spans="1:17" ht="12.75" customHeight="1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/>
      <c r="H112" s="43"/>
      <c r="I112" s="43"/>
      <c r="J112" s="34">
        <f t="shared" si="38"/>
        <v>0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0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/>
      <c r="H114" s="45"/>
      <c r="I114" s="45"/>
      <c r="J114" s="24">
        <f t="shared" si="38"/>
        <v>0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si="42"/>
        <v>0</v>
      </c>
      <c r="G117" s="22">
        <f t="shared" si="42"/>
        <v>0</v>
      </c>
      <c r="H117" s="22">
        <f t="shared" si="42"/>
        <v>0</v>
      </c>
      <c r="I117" s="22">
        <f t="shared" si="42"/>
        <v>0</v>
      </c>
      <c r="J117" s="24">
        <f t="shared" si="43"/>
        <v>0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0</v>
      </c>
      <c r="P117" s="24">
        <f t="shared" si="47"/>
        <v>0</v>
      </c>
      <c r="Q117" s="25">
        <f t="shared" si="48"/>
        <v>0</v>
      </c>
    </row>
    <row r="118" spans="1:17" ht="12.75" customHeight="1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/>
      <c r="H119" s="43"/>
      <c r="I119" s="43"/>
      <c r="J119" s="34">
        <f t="shared" si="43"/>
        <v>0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0</v>
      </c>
    </row>
    <row r="120" spans="1:17" ht="12.75" customHeight="1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/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/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/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/>
      <c r="J127" s="34">
        <f t="shared" si="43"/>
        <v>0</v>
      </c>
      <c r="K127" s="42"/>
      <c r="L127" s="43"/>
      <c r="M127" s="34">
        <f t="shared" si="45"/>
        <v>0</v>
      </c>
      <c r="N127" s="55"/>
      <c r="O127" s="43"/>
      <c r="P127" s="34">
        <f t="shared" si="47"/>
        <v>0</v>
      </c>
      <c r="Q127" s="35">
        <f t="shared" si="48"/>
        <v>0</v>
      </c>
    </row>
    <row r="128" spans="1:17" ht="12.75" customHeight="1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49"/>
        <v>0</v>
      </c>
      <c r="K131" s="51"/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04" t="s">
        <v>121</v>
      </c>
      <c r="B133" s="105"/>
      <c r="C133" s="108" t="s">
        <v>122</v>
      </c>
      <c r="D133" s="10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13"/>
      <c r="B134" s="114"/>
      <c r="C134" s="115"/>
      <c r="D134" s="111"/>
      <c r="E134" s="31">
        <f t="shared" si="52"/>
        <v>0</v>
      </c>
      <c r="F134" s="32">
        <f t="shared" si="52"/>
        <v>0</v>
      </c>
      <c r="G134" s="32">
        <f t="shared" si="52"/>
        <v>0</v>
      </c>
      <c r="H134" s="32">
        <f t="shared" si="52"/>
        <v>0</v>
      </c>
      <c r="I134" s="32">
        <f t="shared" si="52"/>
        <v>0</v>
      </c>
      <c r="J134" s="33">
        <f t="shared" si="53"/>
        <v>0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0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91"/>
      <c r="B136" s="93"/>
      <c r="C136" s="95"/>
      <c r="D136" s="36"/>
      <c r="E136" s="42"/>
      <c r="F136" s="43"/>
      <c r="G136" s="43"/>
      <c r="H136" s="43"/>
      <c r="I136" s="43"/>
      <c r="J136" s="34">
        <f t="shared" si="53"/>
        <v>0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0</v>
      </c>
    </row>
    <row r="137" spans="1:17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x14ac:dyDescent="0.2">
      <c r="A138" s="91"/>
      <c r="B138" s="93"/>
      <c r="C138" s="95"/>
      <c r="D138" s="11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idden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idden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92"/>
      <c r="B144" s="94"/>
      <c r="C144" s="96"/>
      <c r="D144" s="50"/>
      <c r="E144" s="51"/>
      <c r="F144" s="45"/>
      <c r="G144" s="45"/>
      <c r="H144" s="45"/>
      <c r="I144" s="45"/>
      <c r="J144" s="23">
        <f t="shared" si="53"/>
        <v>0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0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04" t="s">
        <v>135</v>
      </c>
      <c r="B146" s="105"/>
      <c r="C146" s="108" t="s">
        <v>136</v>
      </c>
      <c r="D146" s="11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06"/>
      <c r="B147" s="107"/>
      <c r="C147" s="109"/>
      <c r="D147" s="117"/>
      <c r="E147" s="21">
        <f t="shared" si="57"/>
        <v>0</v>
      </c>
      <c r="F147" s="22">
        <f t="shared" si="57"/>
        <v>0</v>
      </c>
      <c r="G147" s="22">
        <f t="shared" si="57"/>
        <v>0</v>
      </c>
      <c r="H147" s="22">
        <f t="shared" si="57"/>
        <v>0</v>
      </c>
      <c r="I147" s="22">
        <f>I149+I151+I153+I155</f>
        <v>0</v>
      </c>
      <c r="J147" s="24">
        <f>SUM(E147:I147)</f>
        <v>0</v>
      </c>
      <c r="K147" s="53">
        <f>K149+K151+K153+K155</f>
        <v>0</v>
      </c>
      <c r="L147" s="22">
        <f>L149+L151+L153+L155</f>
        <v>0</v>
      </c>
      <c r="M147" s="24">
        <f t="shared" si="58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0</v>
      </c>
    </row>
    <row r="148" spans="1:17" ht="12.75" customHeight="1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/>
      <c r="I149" s="43"/>
      <c r="J149" s="34">
        <f t="shared" si="60"/>
        <v>0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0</v>
      </c>
    </row>
    <row r="150" spans="1:17" ht="12.75" customHeight="1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/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/>
      <c r="H153" s="43"/>
      <c r="I153" s="43"/>
      <c r="J153" s="34">
        <f>SUM(E153:I153)</f>
        <v>0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0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60"/>
        <v>0</v>
      </c>
      <c r="K155" s="56"/>
      <c r="L155" s="45"/>
      <c r="M155" s="24">
        <f t="shared" si="58"/>
        <v>0</v>
      </c>
      <c r="N155" s="56"/>
      <c r="O155" s="45"/>
      <c r="P155" s="24">
        <f t="shared" si="59"/>
        <v>0</v>
      </c>
      <c r="Q155" s="25">
        <f t="shared" si="61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0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0" si="65">SUM(K157:L157)</f>
        <v>5000</v>
      </c>
      <c r="N157" s="52">
        <f t="shared" ref="N157:O158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13"/>
      <c r="B158" s="114"/>
      <c r="C158" s="115"/>
      <c r="D158" s="111"/>
      <c r="E158" s="31">
        <f t="shared" ref="E158:I158" si="68">E160+E162+E164+E166+E168+E170+E172++E174+E176+E178</f>
        <v>0</v>
      </c>
      <c r="F158" s="32">
        <f t="shared" si="68"/>
        <v>0</v>
      </c>
      <c r="G158" s="32">
        <f t="shared" si="68"/>
        <v>0</v>
      </c>
      <c r="H158" s="32">
        <f t="shared" si="68"/>
        <v>0</v>
      </c>
      <c r="I158" s="32">
        <f t="shared" si="68"/>
        <v>0</v>
      </c>
      <c r="J158" s="34">
        <f t="shared" si="63"/>
        <v>0</v>
      </c>
      <c r="K158" s="57">
        <f t="shared" ref="K158:L158" si="69">K160+K162+K164+K166+K168+K170+K172++K174+K176+K178</f>
        <v>0</v>
      </c>
      <c r="L158" s="32">
        <f t="shared" si="69"/>
        <v>0</v>
      </c>
      <c r="M158" s="34">
        <f t="shared" si="65"/>
        <v>0</v>
      </c>
      <c r="N158" s="57">
        <f t="shared" si="66"/>
        <v>0</v>
      </c>
      <c r="O158" s="32">
        <f t="shared" si="66"/>
        <v>0</v>
      </c>
      <c r="P158" s="34">
        <f t="shared" ref="P158:P170" si="70">SUM(N158:O158)</f>
        <v>0</v>
      </c>
      <c r="Q158" s="35">
        <f t="shared" si="67"/>
        <v>0</v>
      </c>
    </row>
    <row r="159" spans="1:17" ht="12.75" customHeight="1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0"/>
        <v>0</v>
      </c>
      <c r="Q159" s="30">
        <f t="shared" si="67"/>
        <v>41527</v>
      </c>
    </row>
    <row r="160" spans="1:17" x14ac:dyDescent="0.2">
      <c r="A160" s="91"/>
      <c r="B160" s="93"/>
      <c r="C160" s="95"/>
      <c r="D160" s="36"/>
      <c r="E160" s="42"/>
      <c r="F160" s="43"/>
      <c r="G160" s="43"/>
      <c r="H160" s="43"/>
      <c r="I160" s="43"/>
      <c r="J160" s="34">
        <f t="shared" si="63"/>
        <v>0</v>
      </c>
      <c r="K160" s="42"/>
      <c r="L160" s="43"/>
      <c r="M160" s="34">
        <f t="shared" si="65"/>
        <v>0</v>
      </c>
      <c r="N160" s="55"/>
      <c r="O160" s="43"/>
      <c r="P160" s="34">
        <f t="shared" si="70"/>
        <v>0</v>
      </c>
      <c r="Q160" s="35">
        <f t="shared" si="67"/>
        <v>0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0"/>
        <v>0</v>
      </c>
      <c r="Q161" s="41">
        <f t="shared" si="67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/>
      <c r="H162" s="43"/>
      <c r="I162" s="43"/>
      <c r="J162" s="34">
        <f t="shared" si="63"/>
        <v>0</v>
      </c>
      <c r="K162" s="55"/>
      <c r="L162" s="43"/>
      <c r="M162" s="34">
        <f t="shared" si="65"/>
        <v>0</v>
      </c>
      <c r="N162" s="55"/>
      <c r="O162" s="43"/>
      <c r="P162" s="34">
        <f t="shared" si="70"/>
        <v>0</v>
      </c>
      <c r="Q162" s="35">
        <f t="shared" si="67"/>
        <v>0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7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/>
      <c r="H164" s="43"/>
      <c r="I164" s="43"/>
      <c r="J164" s="34">
        <f t="shared" si="63"/>
        <v>0</v>
      </c>
      <c r="K164" s="55"/>
      <c r="L164" s="43"/>
      <c r="M164" s="34">
        <f t="shared" si="65"/>
        <v>0</v>
      </c>
      <c r="N164" s="55"/>
      <c r="O164" s="43"/>
      <c r="P164" s="34">
        <f t="shared" si="70"/>
        <v>0</v>
      </c>
      <c r="Q164" s="35">
        <f t="shared" si="67"/>
        <v>0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/>
      <c r="H166" s="43"/>
      <c r="I166" s="43"/>
      <c r="J166" s="34">
        <f t="shared" si="63"/>
        <v>0</v>
      </c>
      <c r="K166" s="55"/>
      <c r="L166" s="43"/>
      <c r="M166" s="34">
        <f t="shared" ref="M166" si="71">SUM(K166:L166)</f>
        <v>0</v>
      </c>
      <c r="N166" s="55"/>
      <c r="O166" s="43"/>
      <c r="P166" s="34">
        <f t="shared" ref="P166" si="72">SUM(N166:O166)</f>
        <v>0</v>
      </c>
      <c r="Q166" s="35">
        <f t="shared" si="67"/>
        <v>0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/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0"/>
        <v>0</v>
      </c>
      <c r="Q169" s="41">
        <f t="shared" si="67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3"/>
        <v>0</v>
      </c>
      <c r="K170" s="55"/>
      <c r="L170" s="43"/>
      <c r="M170" s="34">
        <f t="shared" si="65"/>
        <v>0</v>
      </c>
      <c r="N170" s="55"/>
      <c r="O170" s="43"/>
      <c r="P170" s="34">
        <f t="shared" si="70"/>
        <v>0</v>
      </c>
      <c r="Q170" s="35">
        <f t="shared" si="67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3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4">SUM(N171:O171)</f>
        <v>0</v>
      </c>
      <c r="Q171" s="41">
        <f t="shared" si="67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/>
      <c r="H172" s="43"/>
      <c r="I172" s="43"/>
      <c r="J172" s="34">
        <f t="shared" ref="J172:J178" si="75">SUM(E172:I172)</f>
        <v>0</v>
      </c>
      <c r="K172" s="55"/>
      <c r="L172" s="43"/>
      <c r="M172" s="34">
        <f t="shared" ref="M172:M178" si="76">SUM(K172:L172)</f>
        <v>0</v>
      </c>
      <c r="N172" s="55"/>
      <c r="O172" s="43"/>
      <c r="P172" s="34">
        <f t="shared" ref="P172" si="77">SUM(N172:O172)</f>
        <v>0</v>
      </c>
      <c r="Q172" s="35">
        <f t="shared" si="67"/>
        <v>0</v>
      </c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8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9">SUM(N173:O173)</f>
        <v>0</v>
      </c>
      <c r="Q173" s="41">
        <f t="shared" si="67"/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/>
      <c r="H174" s="43"/>
      <c r="I174" s="43"/>
      <c r="J174" s="34">
        <f t="shared" si="75"/>
        <v>0</v>
      </c>
      <c r="K174" s="55"/>
      <c r="L174" s="43"/>
      <c r="M174" s="34">
        <f t="shared" si="76"/>
        <v>0</v>
      </c>
      <c r="N174" s="55"/>
      <c r="O174" s="43"/>
      <c r="P174" s="34">
        <f t="shared" ref="P174" si="80">SUM(N174:O174)</f>
        <v>0</v>
      </c>
      <c r="Q174" s="35">
        <f t="shared" si="67"/>
        <v>0</v>
      </c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1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2">SUM(N175:O175)</f>
        <v>0</v>
      </c>
      <c r="Q175" s="41">
        <f t="shared" si="67"/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/>
      <c r="H176" s="43"/>
      <c r="I176" s="43"/>
      <c r="J176" s="34">
        <f t="shared" si="75"/>
        <v>0</v>
      </c>
      <c r="K176" s="55"/>
      <c r="L176" s="43"/>
      <c r="M176" s="34">
        <f t="shared" si="76"/>
        <v>0</v>
      </c>
      <c r="N176" s="55"/>
      <c r="O176" s="43"/>
      <c r="P176" s="34">
        <f t="shared" ref="P176:P178" si="83">SUM(N176:O176)</f>
        <v>0</v>
      </c>
      <c r="Q176" s="35">
        <f t="shared" si="67"/>
        <v>0</v>
      </c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75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3"/>
        <v>0</v>
      </c>
      <c r="Q177" s="41">
        <f t="shared" si="67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/>
      <c r="H178" s="45"/>
      <c r="I178" s="45"/>
      <c r="J178" s="24">
        <f t="shared" si="75"/>
        <v>0</v>
      </c>
      <c r="K178" s="56"/>
      <c r="L178" s="45"/>
      <c r="M178" s="24">
        <f t="shared" si="76"/>
        <v>0</v>
      </c>
      <c r="N178" s="56"/>
      <c r="O178" s="45"/>
      <c r="P178" s="24">
        <f t="shared" si="83"/>
        <v>0</v>
      </c>
      <c r="Q178" s="25">
        <f t="shared" si="67"/>
        <v>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 customHeight="1" x14ac:dyDescent="0.2">
      <c r="A180" s="104" t="s">
        <v>149</v>
      </c>
      <c r="B180" s="105"/>
      <c r="C180" s="108" t="s">
        <v>150</v>
      </c>
      <c r="D180" s="101"/>
      <c r="E180" s="16">
        <f>E182+E184+E186+E188++E202+E204+E206+E214+E216</f>
        <v>92946</v>
      </c>
      <c r="F180" s="17">
        <f t="shared" ref="F180:H180" si="84">F182+F184+F186+F188++F202+F204+F206+F214+F216</f>
        <v>32489</v>
      </c>
      <c r="G180" s="17">
        <f>G182+G184+G186+G188++G202+G204+G206+G214+G216</f>
        <v>283009</v>
      </c>
      <c r="H180" s="17">
        <f t="shared" si="84"/>
        <v>500</v>
      </c>
      <c r="I180" s="17">
        <f>I182+I184+I186+I188++I202+I204+I206+I214+I216</f>
        <v>600</v>
      </c>
      <c r="J180" s="19">
        <f>SUM(E180:I180)</f>
        <v>409544</v>
      </c>
      <c r="K180" s="52">
        <f>K182+K184+K186+K188++K202+K204+K206+K214+K216</f>
        <v>408307</v>
      </c>
      <c r="L180" s="17">
        <f>L182+L184+L186+L188++L202+L204+L206+L214+L216</f>
        <v>0</v>
      </c>
      <c r="M180" s="19">
        <f t="shared" ref="M180:M207" si="85">SUM(K180:L180)</f>
        <v>408307</v>
      </c>
      <c r="N180" s="52">
        <f>N182+N184+N186+N188++N202+N204+N206+N214+N216</f>
        <v>0</v>
      </c>
      <c r="O180" s="17">
        <f>O182+O184+O186+O188++O202+O204+O206+O214+O216</f>
        <v>90700</v>
      </c>
      <c r="P180" s="19">
        <f>SUM(N180:O180)</f>
        <v>90700</v>
      </c>
      <c r="Q180" s="20">
        <f>P180+M180+J180</f>
        <v>908551</v>
      </c>
    </row>
    <row r="181" spans="1:17" ht="13.5" customHeight="1" thickBot="1" x14ac:dyDescent="0.25">
      <c r="A181" s="106"/>
      <c r="B181" s="107"/>
      <c r="C181" s="109"/>
      <c r="D181" s="102"/>
      <c r="E181" s="21">
        <f t="shared" ref="E181:I181" si="86">E183+E185+E187+E189++E203+E205+E207+E215+E217</f>
        <v>0</v>
      </c>
      <c r="F181" s="22">
        <f t="shared" si="86"/>
        <v>0</v>
      </c>
      <c r="G181" s="22">
        <f t="shared" si="86"/>
        <v>0</v>
      </c>
      <c r="H181" s="22">
        <f t="shared" si="86"/>
        <v>0</v>
      </c>
      <c r="I181" s="22">
        <f t="shared" si="86"/>
        <v>0</v>
      </c>
      <c r="J181" s="24">
        <f t="shared" ref="J181:J217" si="87">SUM(E181:I181)</f>
        <v>0</v>
      </c>
      <c r="K181" s="53">
        <f t="shared" ref="K181:L181" si="88">K183+K185+K187+K189++K203+K205+K207+K215+K217</f>
        <v>0</v>
      </c>
      <c r="L181" s="22">
        <f t="shared" si="88"/>
        <v>0</v>
      </c>
      <c r="M181" s="24">
        <f t="shared" si="85"/>
        <v>0</v>
      </c>
      <c r="N181" s="53">
        <f>N183+N185+N187+N189++N203+N205+N207+N215+N217</f>
        <v>0</v>
      </c>
      <c r="O181" s="22">
        <f t="shared" ref="O181" si="89">O183+O185+O187+O189++O203+O205+O207+O215+O217</f>
        <v>0</v>
      </c>
      <c r="P181" s="24">
        <f t="shared" ref="P181:P217" si="90">SUM(N181:O181)</f>
        <v>0</v>
      </c>
      <c r="Q181" s="25">
        <f t="shared" ref="Q181:Q217" si="91">P181+M181+J181</f>
        <v>0</v>
      </c>
    </row>
    <row r="182" spans="1:17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87"/>
        <v>76516</v>
      </c>
      <c r="K182" s="54">
        <v>0</v>
      </c>
      <c r="L182" s="27">
        <v>0</v>
      </c>
      <c r="M182" s="29">
        <f t="shared" si="85"/>
        <v>0</v>
      </c>
      <c r="N182" s="54">
        <v>0</v>
      </c>
      <c r="O182" s="27">
        <v>0</v>
      </c>
      <c r="P182" s="29">
        <f t="shared" si="90"/>
        <v>0</v>
      </c>
      <c r="Q182" s="30">
        <f t="shared" si="91"/>
        <v>76516</v>
      </c>
    </row>
    <row r="183" spans="1:17" x14ac:dyDescent="0.2">
      <c r="A183" s="103"/>
      <c r="B183" s="93"/>
      <c r="C183" s="95"/>
      <c r="D183" s="36"/>
      <c r="E183" s="42"/>
      <c r="F183" s="43"/>
      <c r="G183" s="43"/>
      <c r="H183" s="43"/>
      <c r="I183" s="43"/>
      <c r="J183" s="34">
        <f t="shared" si="87"/>
        <v>0</v>
      </c>
      <c r="K183" s="55"/>
      <c r="L183" s="43"/>
      <c r="M183" s="34">
        <f t="shared" si="85"/>
        <v>0</v>
      </c>
      <c r="N183" s="55"/>
      <c r="O183" s="43"/>
      <c r="P183" s="34">
        <f t="shared" si="90"/>
        <v>0</v>
      </c>
      <c r="Q183" s="35">
        <f t="shared" si="91"/>
        <v>0</v>
      </c>
    </row>
    <row r="184" spans="1:17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87"/>
        <v>2300</v>
      </c>
      <c r="K184" s="44">
        <v>0</v>
      </c>
      <c r="L184" s="38">
        <v>0</v>
      </c>
      <c r="M184" s="40">
        <f t="shared" si="85"/>
        <v>0</v>
      </c>
      <c r="N184" s="44">
        <v>0</v>
      </c>
      <c r="O184" s="38">
        <v>0</v>
      </c>
      <c r="P184" s="40">
        <f t="shared" si="90"/>
        <v>0</v>
      </c>
      <c r="Q184" s="41">
        <f t="shared" si="91"/>
        <v>2300</v>
      </c>
    </row>
    <row r="185" spans="1:17" x14ac:dyDescent="0.2">
      <c r="A185" s="91"/>
      <c r="B185" s="93"/>
      <c r="C185" s="95"/>
      <c r="D185" s="36"/>
      <c r="E185" s="42"/>
      <c r="F185" s="43"/>
      <c r="G185" s="43"/>
      <c r="H185" s="43"/>
      <c r="I185" s="43"/>
      <c r="J185" s="34">
        <f t="shared" si="87"/>
        <v>0</v>
      </c>
      <c r="K185" s="55"/>
      <c r="L185" s="43"/>
      <c r="M185" s="34">
        <f t="shared" si="85"/>
        <v>0</v>
      </c>
      <c r="N185" s="55"/>
      <c r="O185" s="43"/>
      <c r="P185" s="34">
        <f t="shared" si="90"/>
        <v>0</v>
      </c>
      <c r="Q185" s="35">
        <f t="shared" si="91"/>
        <v>0</v>
      </c>
    </row>
    <row r="186" spans="1:17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87"/>
        <v>17100</v>
      </c>
      <c r="K186" s="44">
        <v>0</v>
      </c>
      <c r="L186" s="38">
        <v>0</v>
      </c>
      <c r="M186" s="40">
        <f t="shared" si="85"/>
        <v>0</v>
      </c>
      <c r="N186" s="44">
        <v>0</v>
      </c>
      <c r="O186" s="38">
        <v>0</v>
      </c>
      <c r="P186" s="40">
        <f t="shared" si="90"/>
        <v>0</v>
      </c>
      <c r="Q186" s="41">
        <f t="shared" si="91"/>
        <v>17100</v>
      </c>
    </row>
    <row r="187" spans="1:17" x14ac:dyDescent="0.2">
      <c r="A187" s="91"/>
      <c r="B187" s="93"/>
      <c r="C187" s="95"/>
      <c r="D187" s="36"/>
      <c r="E187" s="42"/>
      <c r="F187" s="43"/>
      <c r="G187" s="43"/>
      <c r="H187" s="43"/>
      <c r="I187" s="43"/>
      <c r="J187" s="34">
        <f t="shared" si="87"/>
        <v>0</v>
      </c>
      <c r="K187" s="55"/>
      <c r="L187" s="43"/>
      <c r="M187" s="34">
        <f t="shared" si="85"/>
        <v>0</v>
      </c>
      <c r="N187" s="55"/>
      <c r="O187" s="43"/>
      <c r="P187" s="34">
        <f t="shared" si="90"/>
        <v>0</v>
      </c>
      <c r="Q187" s="35">
        <f t="shared" si="91"/>
        <v>0</v>
      </c>
    </row>
    <row r="188" spans="1:17" ht="12.75" customHeight="1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E190+E192+E194+E196+E198+E200</f>
        <v>0</v>
      </c>
      <c r="F188" s="38">
        <f t="shared" ref="F188:I188" si="92">F190+F192+F194+F196+F198+F200</f>
        <v>0</v>
      </c>
      <c r="G188" s="38">
        <f t="shared" si="92"/>
        <v>13000</v>
      </c>
      <c r="H188" s="38">
        <f t="shared" si="92"/>
        <v>0</v>
      </c>
      <c r="I188" s="38">
        <f t="shared" si="92"/>
        <v>600</v>
      </c>
      <c r="J188" s="29">
        <f t="shared" si="87"/>
        <v>13600</v>
      </c>
      <c r="K188" s="44">
        <f t="shared" ref="K188:L189" si="93">K190+K192+K194+K196+K198+K200</f>
        <v>0</v>
      </c>
      <c r="L188" s="38">
        <f t="shared" si="93"/>
        <v>0</v>
      </c>
      <c r="M188" s="40">
        <f t="shared" si="85"/>
        <v>0</v>
      </c>
      <c r="N188" s="44">
        <f t="shared" ref="N188:O189" si="94">N190+N192+N194+N196+N198+N200</f>
        <v>0</v>
      </c>
      <c r="O188" s="38">
        <f>O190+O192+O194+O196+O198+O200</f>
        <v>90700</v>
      </c>
      <c r="P188" s="40">
        <f t="shared" si="90"/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42">
        <f t="shared" ref="E189:I189" si="95">E191+E193+E195+E197+E199+E201</f>
        <v>0</v>
      </c>
      <c r="F189" s="57">
        <f t="shared" si="95"/>
        <v>0</v>
      </c>
      <c r="G189" s="57">
        <f t="shared" si="95"/>
        <v>0</v>
      </c>
      <c r="H189" s="57">
        <f t="shared" si="95"/>
        <v>0</v>
      </c>
      <c r="I189" s="57">
        <f t="shared" si="95"/>
        <v>0</v>
      </c>
      <c r="J189" s="34">
        <f t="shared" si="87"/>
        <v>0</v>
      </c>
      <c r="K189" s="57">
        <f t="shared" si="93"/>
        <v>0</v>
      </c>
      <c r="L189" s="32">
        <f t="shared" si="93"/>
        <v>0</v>
      </c>
      <c r="M189" s="34">
        <f t="shared" si="85"/>
        <v>0</v>
      </c>
      <c r="N189" s="57">
        <f t="shared" si="94"/>
        <v>0</v>
      </c>
      <c r="O189" s="32">
        <f t="shared" si="94"/>
        <v>0</v>
      </c>
      <c r="P189" s="34">
        <f t="shared" si="90"/>
        <v>0</v>
      </c>
      <c r="Q189" s="35">
        <f t="shared" ref="Q189:Q201" si="96">P189+M189+J189</f>
        <v>0</v>
      </c>
    </row>
    <row r="190" spans="1:17" ht="12.75" customHeight="1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87"/>
        <v>1500</v>
      </c>
      <c r="K190" s="44">
        <v>0</v>
      </c>
      <c r="L190" s="38">
        <v>0</v>
      </c>
      <c r="M190" s="40">
        <f t="shared" si="85"/>
        <v>0</v>
      </c>
      <c r="N190" s="44">
        <v>0</v>
      </c>
      <c r="O190" s="38">
        <v>10000</v>
      </c>
      <c r="P190" s="40">
        <f t="shared" si="90"/>
        <v>10000</v>
      </c>
      <c r="Q190" s="41">
        <f t="shared" si="96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/>
      <c r="H191" s="43"/>
      <c r="I191" s="43"/>
      <c r="J191" s="34">
        <f t="shared" si="87"/>
        <v>0</v>
      </c>
      <c r="K191" s="55"/>
      <c r="L191" s="43"/>
      <c r="M191" s="34">
        <f t="shared" si="85"/>
        <v>0</v>
      </c>
      <c r="N191" s="55"/>
      <c r="O191" s="43"/>
      <c r="P191" s="34">
        <f t="shared" si="90"/>
        <v>0</v>
      </c>
      <c r="Q191" s="35">
        <f t="shared" si="96"/>
        <v>0</v>
      </c>
    </row>
    <row r="192" spans="1:17" ht="12.75" customHeight="1" x14ac:dyDescent="0.2">
      <c r="A192" s="91"/>
      <c r="B192" s="93" t="s">
        <v>281</v>
      </c>
      <c r="C192" s="95" t="s">
        <v>287</v>
      </c>
      <c r="D192" s="36" t="s">
        <v>120</v>
      </c>
      <c r="E192" s="37">
        <v>0</v>
      </c>
      <c r="F192" s="38">
        <v>0</v>
      </c>
      <c r="G192" s="38">
        <v>2100</v>
      </c>
      <c r="H192" s="38">
        <v>0</v>
      </c>
      <c r="I192" s="38">
        <v>0</v>
      </c>
      <c r="J192" s="29">
        <f t="shared" si="87"/>
        <v>2100</v>
      </c>
      <c r="K192" s="44">
        <v>0</v>
      </c>
      <c r="L192" s="38">
        <v>0</v>
      </c>
      <c r="M192" s="40">
        <f t="shared" si="85"/>
        <v>0</v>
      </c>
      <c r="N192" s="44">
        <v>0</v>
      </c>
      <c r="O192" s="38">
        <v>53376</v>
      </c>
      <c r="P192" s="40">
        <f t="shared" si="90"/>
        <v>53376</v>
      </c>
      <c r="Q192" s="41">
        <f t="shared" si="96"/>
        <v>55476</v>
      </c>
    </row>
    <row r="193" spans="1:17" x14ac:dyDescent="0.2">
      <c r="A193" s="91"/>
      <c r="B193" s="93"/>
      <c r="C193" s="95"/>
      <c r="D193" s="36"/>
      <c r="E193" s="42"/>
      <c r="F193" s="43"/>
      <c r="G193" s="43"/>
      <c r="H193" s="43"/>
      <c r="I193" s="43"/>
      <c r="J193" s="34">
        <f t="shared" si="87"/>
        <v>0</v>
      </c>
      <c r="K193" s="55"/>
      <c r="L193" s="43"/>
      <c r="M193" s="34">
        <f t="shared" si="85"/>
        <v>0</v>
      </c>
      <c r="N193" s="55"/>
      <c r="O193" s="43"/>
      <c r="P193" s="34">
        <f t="shared" si="90"/>
        <v>0</v>
      </c>
      <c r="Q193" s="35">
        <f t="shared" si="96"/>
        <v>0</v>
      </c>
    </row>
    <row r="194" spans="1:17" ht="12.75" customHeight="1" x14ac:dyDescent="0.2">
      <c r="A194" s="91"/>
      <c r="B194" s="93" t="s">
        <v>281</v>
      </c>
      <c r="C194" s="95" t="s">
        <v>288</v>
      </c>
      <c r="D194" s="36" t="s">
        <v>120</v>
      </c>
      <c r="E194" s="37">
        <v>0</v>
      </c>
      <c r="F194" s="38">
        <v>0</v>
      </c>
      <c r="G194" s="38">
        <v>2500</v>
      </c>
      <c r="H194" s="38">
        <v>0</v>
      </c>
      <c r="I194" s="38">
        <v>0</v>
      </c>
      <c r="J194" s="29">
        <f t="shared" si="87"/>
        <v>2500</v>
      </c>
      <c r="K194" s="44">
        <v>0</v>
      </c>
      <c r="L194" s="38">
        <v>0</v>
      </c>
      <c r="M194" s="40">
        <f t="shared" ref="M194:M195" si="97">SUM(K194:L194)</f>
        <v>0</v>
      </c>
      <c r="N194" s="44">
        <v>0</v>
      </c>
      <c r="O194" s="38">
        <v>11244</v>
      </c>
      <c r="P194" s="40">
        <f t="shared" ref="P194:P195" si="98">SUM(N194:O194)</f>
        <v>11244</v>
      </c>
      <c r="Q194" s="41">
        <f t="shared" si="96"/>
        <v>13744</v>
      </c>
    </row>
    <row r="195" spans="1:17" x14ac:dyDescent="0.2">
      <c r="A195" s="91"/>
      <c r="B195" s="93"/>
      <c r="C195" s="95"/>
      <c r="D195" s="36"/>
      <c r="E195" s="42"/>
      <c r="F195" s="43"/>
      <c r="G195" s="43"/>
      <c r="H195" s="43"/>
      <c r="I195" s="43"/>
      <c r="J195" s="34">
        <f t="shared" si="87"/>
        <v>0</v>
      </c>
      <c r="K195" s="55"/>
      <c r="L195" s="43"/>
      <c r="M195" s="34">
        <f t="shared" si="97"/>
        <v>0</v>
      </c>
      <c r="N195" s="55"/>
      <c r="O195" s="43"/>
      <c r="P195" s="34">
        <f t="shared" si="98"/>
        <v>0</v>
      </c>
      <c r="Q195" s="35">
        <f t="shared" si="96"/>
        <v>0</v>
      </c>
    </row>
    <row r="196" spans="1:17" ht="12.75" customHeight="1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87"/>
        <v>900</v>
      </c>
      <c r="K196" s="44">
        <v>0</v>
      </c>
      <c r="L196" s="38">
        <v>0</v>
      </c>
      <c r="M196" s="40">
        <f t="shared" si="85"/>
        <v>0</v>
      </c>
      <c r="N196" s="44">
        <v>0</v>
      </c>
      <c r="O196" s="38">
        <v>16080</v>
      </c>
      <c r="P196" s="40">
        <f t="shared" si="90"/>
        <v>16080</v>
      </c>
      <c r="Q196" s="41">
        <f t="shared" si="96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/>
      <c r="H197" s="43"/>
      <c r="I197" s="43"/>
      <c r="J197" s="34">
        <f t="shared" si="87"/>
        <v>0</v>
      </c>
      <c r="K197" s="55"/>
      <c r="L197" s="43"/>
      <c r="M197" s="34">
        <f t="shared" si="85"/>
        <v>0</v>
      </c>
      <c r="N197" s="55"/>
      <c r="O197" s="43"/>
      <c r="P197" s="34">
        <f t="shared" si="90"/>
        <v>0</v>
      </c>
      <c r="Q197" s="35">
        <f t="shared" si="96"/>
        <v>0</v>
      </c>
    </row>
    <row r="198" spans="1:17" ht="12.75" customHeight="1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ref="J198:J201" si="99">SUM(E198:I198)</f>
        <v>6600</v>
      </c>
      <c r="K198" s="44">
        <v>0</v>
      </c>
      <c r="L198" s="38">
        <v>0</v>
      </c>
      <c r="M198" s="40">
        <f t="shared" ref="M198:M201" si="100">SUM(K198:L198)</f>
        <v>0</v>
      </c>
      <c r="N198" s="44">
        <v>0</v>
      </c>
      <c r="O198" s="38">
        <v>0</v>
      </c>
      <c r="P198" s="40">
        <f t="shared" ref="P198:P201" si="101">SUM(N198:O198)</f>
        <v>0</v>
      </c>
      <c r="Q198" s="41">
        <f t="shared" si="96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/>
      <c r="H199" s="43"/>
      <c r="I199" s="43">
        <v>0</v>
      </c>
      <c r="J199" s="34">
        <f t="shared" si="99"/>
        <v>0</v>
      </c>
      <c r="K199" s="55"/>
      <c r="L199" s="43"/>
      <c r="M199" s="34">
        <f t="shared" si="100"/>
        <v>0</v>
      </c>
      <c r="N199" s="55"/>
      <c r="O199" s="43"/>
      <c r="P199" s="34">
        <f t="shared" si="101"/>
        <v>0</v>
      </c>
      <c r="Q199" s="35">
        <f t="shared" si="96"/>
        <v>0</v>
      </c>
    </row>
    <row r="200" spans="1:17" x14ac:dyDescent="0.2">
      <c r="A200" s="91"/>
      <c r="B200" s="93" t="s">
        <v>157</v>
      </c>
      <c r="C200" s="95" t="s">
        <v>308</v>
      </c>
      <c r="D200" s="36" t="s">
        <v>120</v>
      </c>
      <c r="E200" s="37">
        <v>0</v>
      </c>
      <c r="F200" s="38">
        <v>0</v>
      </c>
      <c r="G200" s="38">
        <v>0</v>
      </c>
      <c r="H200" s="38">
        <v>0</v>
      </c>
      <c r="I200" s="38">
        <v>0</v>
      </c>
      <c r="J200" s="29">
        <f t="shared" si="99"/>
        <v>0</v>
      </c>
      <c r="K200" s="44">
        <v>0</v>
      </c>
      <c r="L200" s="38">
        <v>0</v>
      </c>
      <c r="M200" s="40">
        <f t="shared" si="100"/>
        <v>0</v>
      </c>
      <c r="N200" s="44">
        <v>0</v>
      </c>
      <c r="O200" s="38">
        <v>0</v>
      </c>
      <c r="P200" s="40">
        <f t="shared" si="101"/>
        <v>0</v>
      </c>
      <c r="Q200" s="41">
        <f t="shared" si="96"/>
        <v>0</v>
      </c>
    </row>
    <row r="201" spans="1:17" x14ac:dyDescent="0.2">
      <c r="A201" s="91"/>
      <c r="B201" s="93"/>
      <c r="C201" s="95"/>
      <c r="D201" s="36"/>
      <c r="E201" s="42"/>
      <c r="F201" s="43"/>
      <c r="G201" s="43"/>
      <c r="H201" s="43"/>
      <c r="I201" s="43"/>
      <c r="J201" s="34">
        <f t="shared" si="99"/>
        <v>0</v>
      </c>
      <c r="K201" s="55"/>
      <c r="L201" s="43"/>
      <c r="M201" s="34">
        <f t="shared" si="100"/>
        <v>0</v>
      </c>
      <c r="N201" s="55"/>
      <c r="O201" s="43"/>
      <c r="P201" s="34">
        <f t="shared" si="101"/>
        <v>0</v>
      </c>
      <c r="Q201" s="35">
        <f t="shared" si="96"/>
        <v>0</v>
      </c>
    </row>
    <row r="202" spans="1:17" ht="12.75" customHeight="1" x14ac:dyDescent="0.2">
      <c r="A202" s="91" t="s">
        <v>159</v>
      </c>
      <c r="B202" s="93"/>
      <c r="C202" s="95" t="s">
        <v>160</v>
      </c>
      <c r="D202" s="36" t="s">
        <v>154</v>
      </c>
      <c r="E202" s="37">
        <v>0</v>
      </c>
      <c r="F202" s="38">
        <v>0</v>
      </c>
      <c r="G202" s="38">
        <v>133000</v>
      </c>
      <c r="H202" s="38">
        <v>0</v>
      </c>
      <c r="I202" s="38">
        <v>0</v>
      </c>
      <c r="J202" s="29">
        <f t="shared" si="87"/>
        <v>133000</v>
      </c>
      <c r="K202" s="44">
        <v>0</v>
      </c>
      <c r="L202" s="38">
        <v>0</v>
      </c>
      <c r="M202" s="40">
        <f t="shared" si="85"/>
        <v>0</v>
      </c>
      <c r="N202" s="44">
        <v>0</v>
      </c>
      <c r="O202" s="38">
        <v>0</v>
      </c>
      <c r="P202" s="40">
        <f t="shared" si="90"/>
        <v>0</v>
      </c>
      <c r="Q202" s="41">
        <f t="shared" si="91"/>
        <v>133000</v>
      </c>
    </row>
    <row r="203" spans="1:17" x14ac:dyDescent="0.2">
      <c r="A203" s="91"/>
      <c r="B203" s="93"/>
      <c r="C203" s="95"/>
      <c r="D203" s="36"/>
      <c r="E203" s="42"/>
      <c r="F203" s="43"/>
      <c r="G203" s="43"/>
      <c r="H203" s="43"/>
      <c r="I203" s="43"/>
      <c r="J203" s="34">
        <f t="shared" si="87"/>
        <v>0</v>
      </c>
      <c r="K203" s="55"/>
      <c r="L203" s="43"/>
      <c r="M203" s="34">
        <f t="shared" si="85"/>
        <v>0</v>
      </c>
      <c r="N203" s="55"/>
      <c r="O203" s="43"/>
      <c r="P203" s="34">
        <f t="shared" si="90"/>
        <v>0</v>
      </c>
      <c r="Q203" s="35">
        <f t="shared" si="91"/>
        <v>0</v>
      </c>
    </row>
    <row r="204" spans="1:17" x14ac:dyDescent="0.2">
      <c r="A204" s="91" t="s">
        <v>161</v>
      </c>
      <c r="B204" s="93"/>
      <c r="C204" s="95" t="s">
        <v>162</v>
      </c>
      <c r="D204" s="36" t="s">
        <v>26</v>
      </c>
      <c r="E204" s="37">
        <v>0</v>
      </c>
      <c r="F204" s="38">
        <v>0</v>
      </c>
      <c r="G204" s="38">
        <v>5500</v>
      </c>
      <c r="H204" s="38">
        <v>0</v>
      </c>
      <c r="I204" s="38">
        <v>0</v>
      </c>
      <c r="J204" s="29">
        <f t="shared" si="87"/>
        <v>5500</v>
      </c>
      <c r="K204" s="44">
        <v>7000</v>
      </c>
      <c r="L204" s="38">
        <v>0</v>
      </c>
      <c r="M204" s="40">
        <f t="shared" si="85"/>
        <v>7000</v>
      </c>
      <c r="N204" s="44">
        <v>0</v>
      </c>
      <c r="O204" s="38">
        <v>0</v>
      </c>
      <c r="P204" s="40">
        <f t="shared" si="90"/>
        <v>0</v>
      </c>
      <c r="Q204" s="41">
        <f t="shared" si="91"/>
        <v>12500</v>
      </c>
    </row>
    <row r="205" spans="1:17" x14ac:dyDescent="0.2">
      <c r="A205" s="91"/>
      <c r="B205" s="93"/>
      <c r="C205" s="95"/>
      <c r="D205" s="36"/>
      <c r="E205" s="42"/>
      <c r="F205" s="43"/>
      <c r="G205" s="43"/>
      <c r="H205" s="43"/>
      <c r="I205" s="43"/>
      <c r="J205" s="34">
        <f t="shared" si="87"/>
        <v>0</v>
      </c>
      <c r="K205" s="55"/>
      <c r="L205" s="43"/>
      <c r="M205" s="34">
        <f t="shared" si="85"/>
        <v>0</v>
      </c>
      <c r="N205" s="55"/>
      <c r="O205" s="43"/>
      <c r="P205" s="34">
        <f t="shared" si="90"/>
        <v>0</v>
      </c>
      <c r="Q205" s="35">
        <f t="shared" si="91"/>
        <v>0</v>
      </c>
    </row>
    <row r="206" spans="1:17" x14ac:dyDescent="0.2">
      <c r="A206" s="91" t="s">
        <v>163</v>
      </c>
      <c r="B206" s="93"/>
      <c r="C206" s="95" t="s">
        <v>164</v>
      </c>
      <c r="D206" s="111"/>
      <c r="E206" s="37">
        <f>E208+E210+E212</f>
        <v>0</v>
      </c>
      <c r="F206" s="38">
        <f t="shared" ref="F206:I207" si="102">F208+F210+F212</f>
        <v>0</v>
      </c>
      <c r="G206" s="38">
        <f>G208+G210+G212</f>
        <v>79500</v>
      </c>
      <c r="H206" s="38">
        <f t="shared" ref="H206:I206" si="103">H208+H210+H212</f>
        <v>0</v>
      </c>
      <c r="I206" s="38">
        <f t="shared" si="103"/>
        <v>0</v>
      </c>
      <c r="J206" s="29">
        <f t="shared" si="87"/>
        <v>79500</v>
      </c>
      <c r="K206" s="44">
        <f t="shared" ref="K206:L207" si="104">K208+K210+K212</f>
        <v>0</v>
      </c>
      <c r="L206" s="38">
        <f t="shared" si="104"/>
        <v>0</v>
      </c>
      <c r="M206" s="40">
        <f t="shared" si="85"/>
        <v>0</v>
      </c>
      <c r="N206" s="44">
        <f t="shared" ref="N206:O207" si="105">N208+N210+N212</f>
        <v>0</v>
      </c>
      <c r="O206" s="38">
        <f t="shared" si="105"/>
        <v>0</v>
      </c>
      <c r="P206" s="40">
        <f t="shared" si="90"/>
        <v>0</v>
      </c>
      <c r="Q206" s="41">
        <f>P206+M206+J206</f>
        <v>79500</v>
      </c>
    </row>
    <row r="207" spans="1:17" x14ac:dyDescent="0.2">
      <c r="A207" s="91"/>
      <c r="B207" s="93"/>
      <c r="C207" s="95"/>
      <c r="D207" s="111"/>
      <c r="E207" s="31">
        <f>E209+E211+E213</f>
        <v>0</v>
      </c>
      <c r="F207" s="32">
        <f t="shared" si="102"/>
        <v>0</v>
      </c>
      <c r="G207" s="32">
        <f t="shared" si="102"/>
        <v>0</v>
      </c>
      <c r="H207" s="32">
        <f t="shared" si="102"/>
        <v>0</v>
      </c>
      <c r="I207" s="32">
        <f t="shared" si="102"/>
        <v>0</v>
      </c>
      <c r="J207" s="34">
        <f t="shared" si="87"/>
        <v>0</v>
      </c>
      <c r="K207" s="57">
        <f t="shared" si="104"/>
        <v>0</v>
      </c>
      <c r="L207" s="32">
        <f t="shared" si="104"/>
        <v>0</v>
      </c>
      <c r="M207" s="34">
        <f t="shared" si="85"/>
        <v>0</v>
      </c>
      <c r="N207" s="57">
        <f t="shared" si="105"/>
        <v>0</v>
      </c>
      <c r="O207" s="32">
        <f t="shared" si="105"/>
        <v>0</v>
      </c>
      <c r="P207" s="34">
        <f t="shared" si="90"/>
        <v>0</v>
      </c>
      <c r="Q207" s="35">
        <f>P207+M207+J207</f>
        <v>0</v>
      </c>
    </row>
    <row r="208" spans="1:17" x14ac:dyDescent="0.2">
      <c r="A208" s="91"/>
      <c r="B208" s="93" t="s">
        <v>165</v>
      </c>
      <c r="C208" s="95" t="s">
        <v>282</v>
      </c>
      <c r="D208" s="36" t="s">
        <v>31</v>
      </c>
      <c r="E208" s="37">
        <v>0</v>
      </c>
      <c r="F208" s="38">
        <v>0</v>
      </c>
      <c r="G208" s="38">
        <v>62000</v>
      </c>
      <c r="H208" s="38">
        <v>0</v>
      </c>
      <c r="I208" s="38">
        <v>0</v>
      </c>
      <c r="J208" s="29">
        <f>SUM(E208:I208)</f>
        <v>62000</v>
      </c>
      <c r="K208" s="44">
        <v>0</v>
      </c>
      <c r="L208" s="38">
        <v>0</v>
      </c>
      <c r="M208" s="40">
        <f t="shared" ref="M208:M217" si="106">SUM(K208:L208)</f>
        <v>0</v>
      </c>
      <c r="N208" s="44">
        <v>0</v>
      </c>
      <c r="O208" s="38">
        <v>0</v>
      </c>
      <c r="P208" s="40">
        <f t="shared" si="90"/>
        <v>0</v>
      </c>
      <c r="Q208" s="41">
        <f t="shared" si="91"/>
        <v>62000</v>
      </c>
    </row>
    <row r="209" spans="1:17" x14ac:dyDescent="0.2">
      <c r="A209" s="91"/>
      <c r="B209" s="93"/>
      <c r="C209" s="9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106"/>
        <v>0</v>
      </c>
      <c r="N209" s="55"/>
      <c r="O209" s="43"/>
      <c r="P209" s="34">
        <f t="shared" si="90"/>
        <v>0</v>
      </c>
      <c r="Q209" s="35">
        <f t="shared" si="91"/>
        <v>0</v>
      </c>
    </row>
    <row r="210" spans="1:17" ht="12.75" customHeight="1" x14ac:dyDescent="0.2">
      <c r="A210" s="91"/>
      <c r="B210" s="93" t="s">
        <v>165</v>
      </c>
      <c r="C210" s="95" t="s">
        <v>283</v>
      </c>
      <c r="D210" s="36" t="s">
        <v>31</v>
      </c>
      <c r="E210" s="37">
        <v>0</v>
      </c>
      <c r="F210" s="38">
        <v>0</v>
      </c>
      <c r="G210" s="38">
        <v>8000</v>
      </c>
      <c r="H210" s="38">
        <v>0</v>
      </c>
      <c r="I210" s="38">
        <v>0</v>
      </c>
      <c r="J210" s="29">
        <f t="shared" si="87"/>
        <v>8000</v>
      </c>
      <c r="K210" s="44">
        <v>0</v>
      </c>
      <c r="L210" s="38">
        <v>0</v>
      </c>
      <c r="M210" s="40">
        <f t="shared" si="106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8000</v>
      </c>
    </row>
    <row r="211" spans="1:17" x14ac:dyDescent="0.2">
      <c r="A211" s="91"/>
      <c r="B211" s="93"/>
      <c r="C211" s="95"/>
      <c r="D211" s="36"/>
      <c r="E211" s="31"/>
      <c r="F211" s="43"/>
      <c r="G211" s="43"/>
      <c r="H211" s="43"/>
      <c r="I211" s="43"/>
      <c r="J211" s="34">
        <f t="shared" si="87"/>
        <v>0</v>
      </c>
      <c r="K211" s="55"/>
      <c r="L211" s="43"/>
      <c r="M211" s="34">
        <f t="shared" si="106"/>
        <v>0</v>
      </c>
      <c r="N211" s="55"/>
      <c r="O211" s="43"/>
      <c r="P211" s="34">
        <f t="shared" si="90"/>
        <v>0</v>
      </c>
      <c r="Q211" s="35">
        <f t="shared" si="91"/>
        <v>0</v>
      </c>
    </row>
    <row r="212" spans="1:17" x14ac:dyDescent="0.2">
      <c r="A212" s="91"/>
      <c r="B212" s="93" t="s">
        <v>165</v>
      </c>
      <c r="C212" s="95" t="s">
        <v>284</v>
      </c>
      <c r="D212" s="36" t="s">
        <v>31</v>
      </c>
      <c r="E212" s="37">
        <v>0</v>
      </c>
      <c r="F212" s="38">
        <v>0</v>
      </c>
      <c r="G212" s="38">
        <v>9500</v>
      </c>
      <c r="H212" s="38">
        <v>0</v>
      </c>
      <c r="I212" s="38">
        <v>0</v>
      </c>
      <c r="J212" s="29">
        <f t="shared" ref="J212:J213" si="107">SUM(E212:I212)</f>
        <v>9500</v>
      </c>
      <c r="K212" s="44">
        <v>0</v>
      </c>
      <c r="L212" s="38">
        <v>0</v>
      </c>
      <c r="M212" s="40">
        <f t="shared" si="106"/>
        <v>0</v>
      </c>
      <c r="N212" s="44">
        <v>0</v>
      </c>
      <c r="O212" s="38">
        <v>0</v>
      </c>
      <c r="P212" s="40">
        <f t="shared" ref="P212:P213" si="108">SUM(N212:O212)</f>
        <v>0</v>
      </c>
      <c r="Q212" s="41">
        <f t="shared" si="91"/>
        <v>9500</v>
      </c>
    </row>
    <row r="213" spans="1:17" x14ac:dyDescent="0.2">
      <c r="A213" s="91"/>
      <c r="B213" s="93"/>
      <c r="C213" s="95"/>
      <c r="D213" s="36"/>
      <c r="E213" s="31"/>
      <c r="F213" s="43"/>
      <c r="G213" s="43"/>
      <c r="H213" s="43"/>
      <c r="I213" s="43"/>
      <c r="J213" s="34">
        <f t="shared" si="107"/>
        <v>0</v>
      </c>
      <c r="K213" s="55"/>
      <c r="L213" s="43"/>
      <c r="M213" s="34">
        <f t="shared" si="106"/>
        <v>0</v>
      </c>
      <c r="N213" s="55"/>
      <c r="O213" s="43"/>
      <c r="P213" s="34">
        <f t="shared" si="108"/>
        <v>0</v>
      </c>
      <c r="Q213" s="35">
        <f t="shared" si="91"/>
        <v>0</v>
      </c>
    </row>
    <row r="214" spans="1:17" x14ac:dyDescent="0.2">
      <c r="A214" s="91" t="s">
        <v>166</v>
      </c>
      <c r="B214" s="93"/>
      <c r="C214" s="95" t="s">
        <v>285</v>
      </c>
      <c r="D214" s="36" t="s">
        <v>71</v>
      </c>
      <c r="E214" s="37">
        <v>47631</v>
      </c>
      <c r="F214" s="38">
        <v>16648</v>
      </c>
      <c r="G214" s="38">
        <v>15449</v>
      </c>
      <c r="H214" s="38">
        <v>300</v>
      </c>
      <c r="I214" s="38">
        <v>0</v>
      </c>
      <c r="J214" s="29">
        <f t="shared" si="87"/>
        <v>80028</v>
      </c>
      <c r="K214" s="44">
        <v>0</v>
      </c>
      <c r="L214" s="38">
        <v>0</v>
      </c>
      <c r="M214" s="40">
        <f t="shared" si="106"/>
        <v>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80028</v>
      </c>
    </row>
    <row r="215" spans="1:17" x14ac:dyDescent="0.2">
      <c r="A215" s="91"/>
      <c r="B215" s="93"/>
      <c r="C215" s="95"/>
      <c r="D215" s="36"/>
      <c r="E215" s="42"/>
      <c r="F215" s="43"/>
      <c r="G215" s="43"/>
      <c r="H215" s="43"/>
      <c r="I215" s="43"/>
      <c r="J215" s="34">
        <f t="shared" si="87"/>
        <v>0</v>
      </c>
      <c r="K215" s="55"/>
      <c r="L215" s="43"/>
      <c r="M215" s="34">
        <f t="shared" si="106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2">
      <c r="A216" s="91" t="s">
        <v>167</v>
      </c>
      <c r="B216" s="93"/>
      <c r="C216" s="95" t="s">
        <v>168</v>
      </c>
      <c r="D216" s="36" t="s">
        <v>71</v>
      </c>
      <c r="E216" s="37">
        <v>0</v>
      </c>
      <c r="F216" s="38">
        <v>0</v>
      </c>
      <c r="G216" s="38">
        <v>2000</v>
      </c>
      <c r="H216" s="38">
        <v>0</v>
      </c>
      <c r="I216" s="38">
        <v>0</v>
      </c>
      <c r="J216" s="29">
        <f t="shared" si="87"/>
        <v>2000</v>
      </c>
      <c r="K216" s="44">
        <v>401307</v>
      </c>
      <c r="L216" s="38">
        <v>0</v>
      </c>
      <c r="M216" s="40">
        <f t="shared" si="106"/>
        <v>401307</v>
      </c>
      <c r="N216" s="44">
        <v>0</v>
      </c>
      <c r="O216" s="38">
        <v>0</v>
      </c>
      <c r="P216" s="40">
        <f t="shared" si="90"/>
        <v>0</v>
      </c>
      <c r="Q216" s="41">
        <f t="shared" si="91"/>
        <v>403307</v>
      </c>
    </row>
    <row r="217" spans="1:17" ht="12.75" customHeight="1" thickBot="1" x14ac:dyDescent="0.25">
      <c r="A217" s="92"/>
      <c r="B217" s="94"/>
      <c r="C217" s="96"/>
      <c r="D217" s="50"/>
      <c r="E217" s="51"/>
      <c r="F217" s="45"/>
      <c r="G217" s="45"/>
      <c r="H217" s="45"/>
      <c r="I217" s="45"/>
      <c r="J217" s="24">
        <f t="shared" si="87"/>
        <v>0</v>
      </c>
      <c r="K217" s="56"/>
      <c r="L217" s="45"/>
      <c r="M217" s="24">
        <f t="shared" si="106"/>
        <v>0</v>
      </c>
      <c r="N217" s="56"/>
      <c r="O217" s="45"/>
      <c r="P217" s="24">
        <f t="shared" si="90"/>
        <v>0</v>
      </c>
      <c r="Q217" s="25">
        <f t="shared" si="91"/>
        <v>0</v>
      </c>
    </row>
    <row r="218" spans="1:17" ht="13.5" customHeight="1" thickBot="1" x14ac:dyDescent="0.25">
      <c r="D218" s="4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 customHeight="1" x14ac:dyDescent="0.2">
      <c r="A219" s="104" t="s">
        <v>169</v>
      </c>
      <c r="B219" s="105"/>
      <c r="C219" s="108" t="s">
        <v>170</v>
      </c>
      <c r="D219" s="101"/>
      <c r="E219" s="16">
        <f>E221+E223+E225+E227+E229+E231+E233+E235+E237+E239</f>
        <v>121433</v>
      </c>
      <c r="F219" s="17">
        <f t="shared" ref="F219:I220" si="109">F221+F223+F225+F227+F229+F231+F233+F235+F237+F239</f>
        <v>42490</v>
      </c>
      <c r="G219" s="17">
        <f t="shared" si="109"/>
        <v>42033</v>
      </c>
      <c r="H219" s="17">
        <f t="shared" si="109"/>
        <v>10752</v>
      </c>
      <c r="I219" s="17">
        <f t="shared" si="109"/>
        <v>0</v>
      </c>
      <c r="J219" s="19">
        <f t="shared" ref="J219:J240" si="110">SUM(E219:I219)</f>
        <v>216708</v>
      </c>
      <c r="K219" s="52">
        <f>K221+K223+K225+K227+K229+K231+K233+K235+K237+K239</f>
        <v>0</v>
      </c>
      <c r="L219" s="17">
        <f>L221+L223+L225+L227+L229+L231+L233+L235+L237+L239</f>
        <v>0</v>
      </c>
      <c r="M219" s="19">
        <f t="shared" ref="M219:M240" si="111">SUM(K219:L219)</f>
        <v>0</v>
      </c>
      <c r="N219" s="52">
        <f>N221+N223+N225+N227+N229+N231+N233+N235+N237+N239</f>
        <v>0</v>
      </c>
      <c r="O219" s="17">
        <f>O221+O223+O225+O227+O229+O231+O233+O235+O237+O239</f>
        <v>0</v>
      </c>
      <c r="P219" s="19">
        <f t="shared" ref="P219:P240" si="112">SUM(N219:O219)</f>
        <v>0</v>
      </c>
      <c r="Q219" s="20">
        <f t="shared" ref="Q219:Q240" si="113">P219+M219+J219</f>
        <v>216708</v>
      </c>
    </row>
    <row r="220" spans="1:17" ht="13.5" thickBot="1" x14ac:dyDescent="0.25">
      <c r="A220" s="106"/>
      <c r="B220" s="107"/>
      <c r="C220" s="109"/>
      <c r="D220" s="102"/>
      <c r="E220" s="21">
        <f>E222+E224+E226+E228+E230+E232+E234+E236+E238+E240</f>
        <v>0</v>
      </c>
      <c r="F220" s="22">
        <f t="shared" si="109"/>
        <v>0</v>
      </c>
      <c r="G220" s="22">
        <f t="shared" si="109"/>
        <v>0</v>
      </c>
      <c r="H220" s="22">
        <f t="shared" si="109"/>
        <v>0</v>
      </c>
      <c r="I220" s="22">
        <f t="shared" si="109"/>
        <v>0</v>
      </c>
      <c r="J220" s="24">
        <f t="shared" si="110"/>
        <v>0</v>
      </c>
      <c r="K220" s="53">
        <f>K222+K224+K226+K228+K230+K232+K234+K236+K238+K240</f>
        <v>0</v>
      </c>
      <c r="L220" s="22">
        <f>L222+L224+L226+L228+L230+L232+L234+L236+L238+L240</f>
        <v>0</v>
      </c>
      <c r="M220" s="24">
        <f t="shared" si="111"/>
        <v>0</v>
      </c>
      <c r="N220" s="53">
        <f>N222+N224+N226+N228+N230+N232+N234+N236+N238+N240</f>
        <v>0</v>
      </c>
      <c r="O220" s="22">
        <f>O222+O224+O226+O228+O230+O232+O234+O236+O238+O240</f>
        <v>0</v>
      </c>
      <c r="P220" s="24">
        <f t="shared" si="112"/>
        <v>0</v>
      </c>
      <c r="Q220" s="25">
        <f t="shared" si="113"/>
        <v>0</v>
      </c>
    </row>
    <row r="221" spans="1:17" ht="12.75" customHeight="1" x14ac:dyDescent="0.2">
      <c r="A221" s="103" t="s">
        <v>171</v>
      </c>
      <c r="B221" s="98"/>
      <c r="C221" s="100" t="s">
        <v>172</v>
      </c>
      <c r="D221" s="49" t="s">
        <v>173</v>
      </c>
      <c r="E221" s="26">
        <v>0</v>
      </c>
      <c r="F221" s="27">
        <v>0</v>
      </c>
      <c r="G221" s="27">
        <v>0</v>
      </c>
      <c r="H221" s="27">
        <v>1230</v>
      </c>
      <c r="I221" s="27">
        <v>0</v>
      </c>
      <c r="J221" s="29">
        <f t="shared" si="110"/>
        <v>1230</v>
      </c>
      <c r="K221" s="54">
        <v>0</v>
      </c>
      <c r="L221" s="27">
        <v>0</v>
      </c>
      <c r="M221" s="29">
        <f>SUM(K221:L221)</f>
        <v>0</v>
      </c>
      <c r="N221" s="54">
        <v>0</v>
      </c>
      <c r="O221" s="27">
        <v>0</v>
      </c>
      <c r="P221" s="29">
        <f t="shared" si="112"/>
        <v>0</v>
      </c>
      <c r="Q221" s="30">
        <f t="shared" si="113"/>
        <v>1230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/>
      <c r="I222" s="43"/>
      <c r="J222" s="34">
        <f t="shared" si="110"/>
        <v>0</v>
      </c>
      <c r="K222" s="55"/>
      <c r="L222" s="43"/>
      <c r="M222" s="34">
        <f t="shared" si="111"/>
        <v>0</v>
      </c>
      <c r="N222" s="55"/>
      <c r="O222" s="43"/>
      <c r="P222" s="34">
        <f t="shared" si="112"/>
        <v>0</v>
      </c>
      <c r="Q222" s="35">
        <f t="shared" si="113"/>
        <v>0</v>
      </c>
    </row>
    <row r="223" spans="1:17" x14ac:dyDescent="0.2">
      <c r="A223" s="91" t="s">
        <v>174</v>
      </c>
      <c r="B223" s="93"/>
      <c r="C223" s="95" t="s">
        <v>175</v>
      </c>
      <c r="D223" s="36" t="s">
        <v>176</v>
      </c>
      <c r="E223" s="37">
        <v>0</v>
      </c>
      <c r="F223" s="38">
        <v>0</v>
      </c>
      <c r="G223" s="38">
        <v>0</v>
      </c>
      <c r="H223" s="38">
        <v>1162</v>
      </c>
      <c r="I223" s="38">
        <v>0</v>
      </c>
      <c r="J223" s="29">
        <f t="shared" si="110"/>
        <v>1162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112"/>
        <v>0</v>
      </c>
      <c r="Q223" s="41">
        <f t="shared" si="113"/>
        <v>1162</v>
      </c>
    </row>
    <row r="224" spans="1:17" x14ac:dyDescent="0.2">
      <c r="A224" s="91"/>
      <c r="B224" s="93"/>
      <c r="C224" s="95"/>
      <c r="D224" s="36"/>
      <c r="E224" s="42"/>
      <c r="F224" s="43"/>
      <c r="G224" s="43"/>
      <c r="H224" s="43"/>
      <c r="I224" s="43"/>
      <c r="J224" s="34">
        <f t="shared" si="110"/>
        <v>0</v>
      </c>
      <c r="K224" s="55"/>
      <c r="L224" s="43"/>
      <c r="M224" s="34">
        <f t="shared" si="111"/>
        <v>0</v>
      </c>
      <c r="N224" s="55"/>
      <c r="O224" s="43"/>
      <c r="P224" s="34">
        <f t="shared" si="112"/>
        <v>0</v>
      </c>
      <c r="Q224" s="35">
        <f t="shared" si="113"/>
        <v>0</v>
      </c>
    </row>
    <row r="225" spans="1:17" ht="12.75" customHeight="1" x14ac:dyDescent="0.2">
      <c r="A225" s="91" t="s">
        <v>177</v>
      </c>
      <c r="B225" s="93"/>
      <c r="C225" s="95" t="s">
        <v>178</v>
      </c>
      <c r="D225" s="36" t="s">
        <v>173</v>
      </c>
      <c r="E225" s="37">
        <v>0</v>
      </c>
      <c r="F225" s="38">
        <v>0</v>
      </c>
      <c r="G225" s="38">
        <v>600</v>
      </c>
      <c r="H225" s="38">
        <v>0</v>
      </c>
      <c r="I225" s="38">
        <v>0</v>
      </c>
      <c r="J225" s="29">
        <f t="shared" si="110"/>
        <v>600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112"/>
        <v>0</v>
      </c>
      <c r="Q225" s="41">
        <f t="shared" si="113"/>
        <v>600</v>
      </c>
    </row>
    <row r="226" spans="1:17" x14ac:dyDescent="0.2">
      <c r="A226" s="91"/>
      <c r="B226" s="93"/>
      <c r="C226" s="95"/>
      <c r="D226" s="36"/>
      <c r="E226" s="42"/>
      <c r="F226" s="43"/>
      <c r="G226" s="43"/>
      <c r="H226" s="43"/>
      <c r="I226" s="43"/>
      <c r="J226" s="34">
        <f t="shared" si="110"/>
        <v>0</v>
      </c>
      <c r="K226" s="55"/>
      <c r="L226" s="43"/>
      <c r="M226" s="34">
        <f t="shared" si="111"/>
        <v>0</v>
      </c>
      <c r="N226" s="55"/>
      <c r="O226" s="43"/>
      <c r="P226" s="34">
        <f t="shared" si="112"/>
        <v>0</v>
      </c>
      <c r="Q226" s="35">
        <f t="shared" si="113"/>
        <v>0</v>
      </c>
    </row>
    <row r="227" spans="1:17" ht="12.75" customHeight="1" x14ac:dyDescent="0.2">
      <c r="A227" s="91" t="s">
        <v>179</v>
      </c>
      <c r="B227" s="93"/>
      <c r="C227" s="95" t="s">
        <v>180</v>
      </c>
      <c r="D227" s="36" t="s">
        <v>181</v>
      </c>
      <c r="E227" s="37">
        <v>21433</v>
      </c>
      <c r="F227" s="38">
        <v>7490</v>
      </c>
      <c r="G227" s="61">
        <v>1380</v>
      </c>
      <c r="H227" s="38">
        <v>200</v>
      </c>
      <c r="I227" s="38">
        <v>0</v>
      </c>
      <c r="J227" s="29">
        <f t="shared" si="110"/>
        <v>30503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2"/>
        <v>0</v>
      </c>
      <c r="Q227" s="41">
        <f t="shared" si="113"/>
        <v>30503</v>
      </c>
    </row>
    <row r="228" spans="1:17" x14ac:dyDescent="0.2">
      <c r="A228" s="91"/>
      <c r="B228" s="93"/>
      <c r="C228" s="95"/>
      <c r="D228" s="36"/>
      <c r="E228" s="42"/>
      <c r="F228" s="43"/>
      <c r="G228" s="43"/>
      <c r="H228" s="43"/>
      <c r="I228" s="43"/>
      <c r="J228" s="34">
        <f t="shared" si="110"/>
        <v>0</v>
      </c>
      <c r="K228" s="55"/>
      <c r="L228" s="43"/>
      <c r="M228" s="34">
        <f t="shared" si="111"/>
        <v>0</v>
      </c>
      <c r="N228" s="55"/>
      <c r="O228" s="43"/>
      <c r="P228" s="34">
        <f t="shared" si="112"/>
        <v>0</v>
      </c>
      <c r="Q228" s="35">
        <f t="shared" si="113"/>
        <v>0</v>
      </c>
    </row>
    <row r="229" spans="1:17" ht="12.75" customHeight="1" x14ac:dyDescent="0.2">
      <c r="A229" s="91" t="s">
        <v>179</v>
      </c>
      <c r="B229" s="93"/>
      <c r="C229" s="95" t="s">
        <v>180</v>
      </c>
      <c r="D229" s="36" t="s">
        <v>182</v>
      </c>
      <c r="E229" s="37">
        <v>100000</v>
      </c>
      <c r="F229" s="38">
        <v>35000</v>
      </c>
      <c r="G229" s="38">
        <v>20280</v>
      </c>
      <c r="H229" s="38">
        <v>750</v>
      </c>
      <c r="I229" s="38">
        <v>0</v>
      </c>
      <c r="J229" s="29">
        <f t="shared" si="110"/>
        <v>156030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2"/>
        <v>0</v>
      </c>
      <c r="Q229" s="41">
        <f t="shared" si="113"/>
        <v>156030</v>
      </c>
    </row>
    <row r="230" spans="1:17" x14ac:dyDescent="0.2">
      <c r="A230" s="91"/>
      <c r="B230" s="93"/>
      <c r="C230" s="95"/>
      <c r="D230" s="36"/>
      <c r="E230" s="42"/>
      <c r="F230" s="43"/>
      <c r="G230" s="43"/>
      <c r="H230" s="43"/>
      <c r="I230" s="43"/>
      <c r="J230" s="34">
        <f t="shared" si="110"/>
        <v>0</v>
      </c>
      <c r="K230" s="55"/>
      <c r="L230" s="43"/>
      <c r="M230" s="34">
        <f t="shared" si="111"/>
        <v>0</v>
      </c>
      <c r="N230" s="55"/>
      <c r="O230" s="43"/>
      <c r="P230" s="34">
        <f t="shared" si="112"/>
        <v>0</v>
      </c>
      <c r="Q230" s="35">
        <f t="shared" si="113"/>
        <v>0</v>
      </c>
    </row>
    <row r="231" spans="1:17" x14ac:dyDescent="0.2">
      <c r="A231" s="91" t="s">
        <v>183</v>
      </c>
      <c r="B231" s="93"/>
      <c r="C231" s="95" t="s">
        <v>184</v>
      </c>
      <c r="D231" s="36" t="s">
        <v>173</v>
      </c>
      <c r="E231" s="37">
        <v>0</v>
      </c>
      <c r="F231" s="38">
        <v>0</v>
      </c>
      <c r="G231" s="38">
        <v>12600</v>
      </c>
      <c r="H231" s="38">
        <v>0</v>
      </c>
      <c r="I231" s="38">
        <v>0</v>
      </c>
      <c r="J231" s="29">
        <f t="shared" si="110"/>
        <v>12600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2"/>
        <v>0</v>
      </c>
      <c r="Q231" s="41">
        <f t="shared" si="113"/>
        <v>12600</v>
      </c>
    </row>
    <row r="232" spans="1:17" x14ac:dyDescent="0.2">
      <c r="A232" s="91"/>
      <c r="B232" s="93"/>
      <c r="C232" s="95"/>
      <c r="D232" s="36"/>
      <c r="E232" s="42"/>
      <c r="F232" s="43"/>
      <c r="G232" s="43"/>
      <c r="H232" s="43"/>
      <c r="I232" s="43"/>
      <c r="J232" s="34">
        <f t="shared" si="110"/>
        <v>0</v>
      </c>
      <c r="K232" s="55"/>
      <c r="L232" s="43"/>
      <c r="M232" s="34">
        <f t="shared" si="111"/>
        <v>0</v>
      </c>
      <c r="N232" s="55"/>
      <c r="O232" s="43"/>
      <c r="P232" s="34">
        <f t="shared" si="112"/>
        <v>0</v>
      </c>
      <c r="Q232" s="35">
        <f t="shared" si="113"/>
        <v>0</v>
      </c>
    </row>
    <row r="233" spans="1:17" ht="12.75" customHeight="1" x14ac:dyDescent="0.2">
      <c r="A233" s="91" t="s">
        <v>185</v>
      </c>
      <c r="B233" s="93"/>
      <c r="C233" s="95" t="s">
        <v>186</v>
      </c>
      <c r="D233" s="36" t="s">
        <v>187</v>
      </c>
      <c r="E233" s="37">
        <v>0</v>
      </c>
      <c r="F233" s="38">
        <v>0</v>
      </c>
      <c r="G233" s="38">
        <v>7173</v>
      </c>
      <c r="H233" s="38">
        <v>0</v>
      </c>
      <c r="I233" s="38">
        <v>0</v>
      </c>
      <c r="J233" s="29">
        <f t="shared" si="110"/>
        <v>7173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2"/>
        <v>0</v>
      </c>
      <c r="Q233" s="41">
        <f t="shared" si="113"/>
        <v>7173</v>
      </c>
    </row>
    <row r="234" spans="1:17" x14ac:dyDescent="0.2">
      <c r="A234" s="91"/>
      <c r="B234" s="93"/>
      <c r="C234" s="95"/>
      <c r="D234" s="36"/>
      <c r="E234" s="42"/>
      <c r="F234" s="43"/>
      <c r="G234" s="43"/>
      <c r="H234" s="43"/>
      <c r="I234" s="43"/>
      <c r="J234" s="34">
        <f t="shared" si="110"/>
        <v>0</v>
      </c>
      <c r="K234" s="55"/>
      <c r="L234" s="43"/>
      <c r="M234" s="34">
        <f t="shared" si="111"/>
        <v>0</v>
      </c>
      <c r="N234" s="55"/>
      <c r="O234" s="43"/>
      <c r="P234" s="34">
        <f t="shared" si="112"/>
        <v>0</v>
      </c>
      <c r="Q234" s="35">
        <f t="shared" si="113"/>
        <v>0</v>
      </c>
    </row>
    <row r="235" spans="1:17" ht="12.75" customHeight="1" x14ac:dyDescent="0.2">
      <c r="A235" s="91" t="s">
        <v>188</v>
      </c>
      <c r="B235" s="93"/>
      <c r="C235" s="95" t="s">
        <v>189</v>
      </c>
      <c r="D235" s="36" t="s">
        <v>173</v>
      </c>
      <c r="E235" s="37">
        <v>0</v>
      </c>
      <c r="F235" s="38">
        <v>0</v>
      </c>
      <c r="G235" s="38">
        <v>0</v>
      </c>
      <c r="H235" s="38">
        <v>570</v>
      </c>
      <c r="I235" s="38">
        <v>0</v>
      </c>
      <c r="J235" s="29">
        <f t="shared" si="110"/>
        <v>570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2"/>
        <v>0</v>
      </c>
      <c r="Q235" s="41">
        <f t="shared" si="113"/>
        <v>570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/>
      <c r="I236" s="43"/>
      <c r="J236" s="34">
        <f t="shared" si="110"/>
        <v>0</v>
      </c>
      <c r="K236" s="55"/>
      <c r="L236" s="43"/>
      <c r="M236" s="34">
        <f t="shared" si="111"/>
        <v>0</v>
      </c>
      <c r="N236" s="55"/>
      <c r="O236" s="43"/>
      <c r="P236" s="34">
        <f t="shared" si="112"/>
        <v>0</v>
      </c>
      <c r="Q236" s="35">
        <f t="shared" si="113"/>
        <v>0</v>
      </c>
    </row>
    <row r="237" spans="1:17" x14ac:dyDescent="0.2">
      <c r="A237" s="91" t="s">
        <v>190</v>
      </c>
      <c r="B237" s="93"/>
      <c r="C237" s="95" t="s">
        <v>191</v>
      </c>
      <c r="D237" s="36" t="s">
        <v>173</v>
      </c>
      <c r="E237" s="37">
        <v>0</v>
      </c>
      <c r="F237" s="38">
        <v>0</v>
      </c>
      <c r="G237" s="38">
        <v>0</v>
      </c>
      <c r="H237" s="38">
        <v>200</v>
      </c>
      <c r="I237" s="38">
        <v>0</v>
      </c>
      <c r="J237" s="29">
        <f t="shared" si="110"/>
        <v>200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2"/>
        <v>0</v>
      </c>
      <c r="Q237" s="41">
        <f t="shared" si="113"/>
        <v>200</v>
      </c>
    </row>
    <row r="238" spans="1:17" x14ac:dyDescent="0.2">
      <c r="A238" s="91"/>
      <c r="B238" s="93"/>
      <c r="C238" s="95"/>
      <c r="D238" s="36"/>
      <c r="E238" s="42"/>
      <c r="F238" s="43"/>
      <c r="G238" s="43"/>
      <c r="H238" s="43"/>
      <c r="I238" s="43"/>
      <c r="J238" s="34">
        <f t="shared" si="110"/>
        <v>0</v>
      </c>
      <c r="K238" s="55"/>
      <c r="L238" s="43"/>
      <c r="M238" s="34">
        <f t="shared" si="111"/>
        <v>0</v>
      </c>
      <c r="N238" s="55"/>
      <c r="O238" s="43"/>
      <c r="P238" s="34">
        <f t="shared" si="112"/>
        <v>0</v>
      </c>
      <c r="Q238" s="35">
        <f t="shared" si="113"/>
        <v>0</v>
      </c>
    </row>
    <row r="239" spans="1:17" x14ac:dyDescent="0.2">
      <c r="A239" s="91" t="s">
        <v>192</v>
      </c>
      <c r="B239" s="93"/>
      <c r="C239" s="95" t="s">
        <v>193</v>
      </c>
      <c r="D239" s="36" t="s">
        <v>194</v>
      </c>
      <c r="E239" s="37">
        <v>0</v>
      </c>
      <c r="F239" s="38">
        <v>0</v>
      </c>
      <c r="G239" s="38">
        <v>0</v>
      </c>
      <c r="H239" s="38">
        <v>6640</v>
      </c>
      <c r="I239" s="38">
        <v>0</v>
      </c>
      <c r="J239" s="29">
        <f t="shared" si="110"/>
        <v>6640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2"/>
        <v>0</v>
      </c>
      <c r="Q239" s="41">
        <f t="shared" si="113"/>
        <v>6640</v>
      </c>
    </row>
    <row r="240" spans="1:17" ht="12.75" customHeight="1" thickBot="1" x14ac:dyDescent="0.25">
      <c r="A240" s="92"/>
      <c r="B240" s="94"/>
      <c r="C240" s="96"/>
      <c r="D240" s="50"/>
      <c r="E240" s="51"/>
      <c r="F240" s="45"/>
      <c r="G240" s="45"/>
      <c r="H240" s="45"/>
      <c r="I240" s="45"/>
      <c r="J240" s="24">
        <f t="shared" si="110"/>
        <v>0</v>
      </c>
      <c r="K240" s="56"/>
      <c r="L240" s="45"/>
      <c r="M240" s="24">
        <f t="shared" si="111"/>
        <v>0</v>
      </c>
      <c r="N240" s="56"/>
      <c r="O240" s="45"/>
      <c r="P240" s="24">
        <f t="shared" si="112"/>
        <v>0</v>
      </c>
      <c r="Q240" s="25">
        <f t="shared" si="113"/>
        <v>0</v>
      </c>
    </row>
    <row r="241" spans="1:17" ht="13.5" customHeight="1" thickBot="1" x14ac:dyDescent="0.25">
      <c r="D241" s="4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">
      <c r="A242" s="104" t="s">
        <v>195</v>
      </c>
      <c r="B242" s="105"/>
      <c r="C242" s="108" t="s">
        <v>196</v>
      </c>
      <c r="D242" s="101"/>
      <c r="E242" s="16">
        <f>E244+E246+E248+E250+E252+E254+E256+E258+E260</f>
        <v>0</v>
      </c>
      <c r="F242" s="17">
        <f t="shared" ref="E242:I243" si="114">F244+F246+F248+F250+F252+F254+F256+F258+F260</f>
        <v>0</v>
      </c>
      <c r="G242" s="17">
        <f>G244+G246+G248+G250+G252+G254+G256+G258+G260</f>
        <v>80066</v>
      </c>
      <c r="H242" s="17">
        <f t="shared" si="114"/>
        <v>0</v>
      </c>
      <c r="I242" s="17">
        <f>I244+I246+I248+I250+I252+I254+I256+I258+I260</f>
        <v>14372</v>
      </c>
      <c r="J242" s="19">
        <f>SUM(E242:I242)</f>
        <v>94438</v>
      </c>
      <c r="K242" s="52">
        <f>K244+K246+K248+K250+K252+K254+K256+K258+K260</f>
        <v>16090</v>
      </c>
      <c r="L242" s="17">
        <f>L244+L246+L248+L250+L252+L254+L256+L258+L260</f>
        <v>0</v>
      </c>
      <c r="M242" s="19">
        <f>SUM(K242:L242)</f>
        <v>16090</v>
      </c>
      <c r="N242" s="52">
        <f>N244+N246+N248+N250+N252+N254+N256+N258+N260</f>
        <v>0</v>
      </c>
      <c r="O242" s="17">
        <f>O244+O246+O248+O250+O252+O254+O256+O258+O260</f>
        <v>76116</v>
      </c>
      <c r="P242" s="19">
        <f>SUM(N242:O242)</f>
        <v>76116</v>
      </c>
      <c r="Q242" s="20">
        <f>P242+M242+J242</f>
        <v>186644</v>
      </c>
    </row>
    <row r="243" spans="1:17" ht="13.5" thickBot="1" x14ac:dyDescent="0.25">
      <c r="A243" s="106"/>
      <c r="B243" s="107"/>
      <c r="C243" s="109"/>
      <c r="D243" s="102"/>
      <c r="E243" s="21">
        <f t="shared" si="114"/>
        <v>0</v>
      </c>
      <c r="F243" s="22">
        <f t="shared" si="114"/>
        <v>0</v>
      </c>
      <c r="G243" s="22">
        <f t="shared" si="114"/>
        <v>0</v>
      </c>
      <c r="H243" s="22">
        <f t="shared" si="114"/>
        <v>0</v>
      </c>
      <c r="I243" s="22">
        <f t="shared" si="114"/>
        <v>0</v>
      </c>
      <c r="J243" s="24">
        <f t="shared" ref="J243:J261" si="115">SUM(E243:I243)</f>
        <v>0</v>
      </c>
      <c r="K243" s="53">
        <f>K245+K247+K249+K251+K253+K255+K257+K259+K261</f>
        <v>0</v>
      </c>
      <c r="L243" s="22">
        <f>L245+L247+L249+L251+L253+L255+L257+L259+L261</f>
        <v>0</v>
      </c>
      <c r="M243" s="24">
        <f t="shared" ref="M243:M259" si="116">SUM(K243:L243)</f>
        <v>0</v>
      </c>
      <c r="N243" s="53">
        <f>N245+N247+N249+N251+N253+N255+N257+N259+N261</f>
        <v>0</v>
      </c>
      <c r="O243" s="22">
        <f>O245+O247+O249+O251+O253+O255+O257+O259+O261</f>
        <v>0</v>
      </c>
      <c r="P243" s="24">
        <f t="shared" ref="P243:P261" si="117">SUM(N243:O243)</f>
        <v>0</v>
      </c>
      <c r="Q243" s="25">
        <f t="shared" ref="Q243:Q261" si="118">P243+M243+J243</f>
        <v>0</v>
      </c>
    </row>
    <row r="244" spans="1:17" ht="12.75" customHeight="1" x14ac:dyDescent="0.2">
      <c r="A244" s="103" t="s">
        <v>197</v>
      </c>
      <c r="B244" s="98"/>
      <c r="C244" s="100" t="s">
        <v>198</v>
      </c>
      <c r="D244" s="110"/>
      <c r="E244" s="26">
        <v>0</v>
      </c>
      <c r="F244" s="27">
        <v>0</v>
      </c>
      <c r="G244" s="27">
        <v>0</v>
      </c>
      <c r="H244" s="27">
        <v>0</v>
      </c>
      <c r="I244" s="27">
        <v>0</v>
      </c>
      <c r="J244" s="29">
        <f t="shared" si="115"/>
        <v>0</v>
      </c>
      <c r="K244" s="54">
        <v>0</v>
      </c>
      <c r="L244" s="27">
        <v>0</v>
      </c>
      <c r="M244" s="29">
        <f>SUM(K244:L244)</f>
        <v>0</v>
      </c>
      <c r="N244" s="54">
        <v>0</v>
      </c>
      <c r="O244" s="27">
        <v>0</v>
      </c>
      <c r="P244" s="29">
        <f t="shared" si="117"/>
        <v>0</v>
      </c>
      <c r="Q244" s="30">
        <f t="shared" si="118"/>
        <v>0</v>
      </c>
    </row>
    <row r="245" spans="1:17" x14ac:dyDescent="0.2">
      <c r="A245" s="91"/>
      <c r="B245" s="93"/>
      <c r="C245" s="95"/>
      <c r="D245" s="111"/>
      <c r="E245" s="42"/>
      <c r="F245" s="43"/>
      <c r="G245" s="43"/>
      <c r="H245" s="43"/>
      <c r="I245" s="43"/>
      <c r="J245" s="34"/>
      <c r="K245" s="55"/>
      <c r="L245" s="43"/>
      <c r="M245" s="34">
        <f t="shared" si="116"/>
        <v>0</v>
      </c>
      <c r="N245" s="55"/>
      <c r="O245" s="43"/>
      <c r="P245" s="34">
        <f t="shared" si="117"/>
        <v>0</v>
      </c>
      <c r="Q245" s="35">
        <f t="shared" si="118"/>
        <v>0</v>
      </c>
    </row>
    <row r="246" spans="1:17" x14ac:dyDescent="0.2">
      <c r="A246" s="91" t="s">
        <v>199</v>
      </c>
      <c r="B246" s="93"/>
      <c r="C246" s="95" t="s">
        <v>200</v>
      </c>
      <c r="D246" s="36" t="s">
        <v>26</v>
      </c>
      <c r="E246" s="37">
        <v>0</v>
      </c>
      <c r="F246" s="38">
        <v>0</v>
      </c>
      <c r="G246" s="38">
        <v>79900</v>
      </c>
      <c r="H246" s="38">
        <v>0</v>
      </c>
      <c r="I246" s="38">
        <v>0</v>
      </c>
      <c r="J246" s="29">
        <f t="shared" si="115"/>
        <v>79900</v>
      </c>
      <c r="K246" s="44">
        <v>0</v>
      </c>
      <c r="L246" s="38">
        <v>0</v>
      </c>
      <c r="M246" s="40">
        <f>SUM(K246:L246)</f>
        <v>0</v>
      </c>
      <c r="N246" s="44">
        <v>0</v>
      </c>
      <c r="O246" s="38">
        <v>0</v>
      </c>
      <c r="P246" s="40">
        <f t="shared" si="117"/>
        <v>0</v>
      </c>
      <c r="Q246" s="41">
        <f t="shared" si="118"/>
        <v>79900</v>
      </c>
    </row>
    <row r="247" spans="1:17" x14ac:dyDescent="0.2">
      <c r="A247" s="91"/>
      <c r="B247" s="93"/>
      <c r="C247" s="95"/>
      <c r="D247" s="36"/>
      <c r="E247" s="42"/>
      <c r="F247" s="43"/>
      <c r="G247" s="43"/>
      <c r="H247" s="43"/>
      <c r="I247" s="43"/>
      <c r="J247" s="34">
        <f t="shared" si="115"/>
        <v>0</v>
      </c>
      <c r="K247" s="55"/>
      <c r="L247" s="43"/>
      <c r="M247" s="34">
        <f t="shared" si="116"/>
        <v>0</v>
      </c>
      <c r="N247" s="55"/>
      <c r="O247" s="43"/>
      <c r="P247" s="34">
        <f t="shared" si="117"/>
        <v>0</v>
      </c>
      <c r="Q247" s="35">
        <f t="shared" si="118"/>
        <v>0</v>
      </c>
    </row>
    <row r="248" spans="1:17" x14ac:dyDescent="0.2">
      <c r="A248" s="91" t="s">
        <v>201</v>
      </c>
      <c r="B248" s="93"/>
      <c r="C248" s="95" t="s">
        <v>202</v>
      </c>
      <c r="D248" s="36" t="s">
        <v>120</v>
      </c>
      <c r="E248" s="37">
        <v>0</v>
      </c>
      <c r="F248" s="38">
        <v>0</v>
      </c>
      <c r="G248" s="38">
        <v>0</v>
      </c>
      <c r="H248" s="38">
        <v>0</v>
      </c>
      <c r="I248" s="38">
        <v>1590</v>
      </c>
      <c r="J248" s="29">
        <f t="shared" si="115"/>
        <v>1590</v>
      </c>
      <c r="K248" s="44"/>
      <c r="L248" s="38">
        <v>0</v>
      </c>
      <c r="M248" s="40">
        <f>SUM(K248:L248)</f>
        <v>0</v>
      </c>
      <c r="N248" s="44">
        <v>0</v>
      </c>
      <c r="O248" s="38">
        <v>28202</v>
      </c>
      <c r="P248" s="40">
        <f t="shared" si="117"/>
        <v>28202</v>
      </c>
      <c r="Q248" s="41">
        <f t="shared" si="118"/>
        <v>29792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/>
      <c r="J249" s="34">
        <f t="shared" si="115"/>
        <v>0</v>
      </c>
      <c r="K249" s="55"/>
      <c r="L249" s="43"/>
      <c r="M249" s="34">
        <f t="shared" si="116"/>
        <v>0</v>
      </c>
      <c r="N249" s="55"/>
      <c r="O249" s="43"/>
      <c r="P249" s="34">
        <f t="shared" si="117"/>
        <v>0</v>
      </c>
      <c r="Q249" s="35">
        <f t="shared" si="118"/>
        <v>0</v>
      </c>
    </row>
    <row r="250" spans="1:17" x14ac:dyDescent="0.2">
      <c r="A250" s="91" t="s">
        <v>201</v>
      </c>
      <c r="B250" s="93"/>
      <c r="C250" s="95" t="s">
        <v>202</v>
      </c>
      <c r="D250" s="36" t="s">
        <v>26</v>
      </c>
      <c r="E250" s="37">
        <v>0</v>
      </c>
      <c r="F250" s="38">
        <v>0</v>
      </c>
      <c r="G250" s="38">
        <v>0</v>
      </c>
      <c r="H250" s="38">
        <v>0</v>
      </c>
      <c r="I250" s="38">
        <v>0</v>
      </c>
      <c r="J250" s="29">
        <f t="shared" si="115"/>
        <v>0</v>
      </c>
      <c r="K250" s="44">
        <v>11090</v>
      </c>
      <c r="L250" s="38">
        <v>0</v>
      </c>
      <c r="M250" s="40">
        <f>SUM(K250:L250)</f>
        <v>11090</v>
      </c>
      <c r="N250" s="44">
        <v>0</v>
      </c>
      <c r="O250" s="38">
        <v>0</v>
      </c>
      <c r="P250" s="40">
        <f t="shared" si="117"/>
        <v>0</v>
      </c>
      <c r="Q250" s="41">
        <f t="shared" si="118"/>
        <v>11090</v>
      </c>
    </row>
    <row r="251" spans="1:17" x14ac:dyDescent="0.2">
      <c r="A251" s="91"/>
      <c r="B251" s="93"/>
      <c r="C251" s="95"/>
      <c r="D251" s="36"/>
      <c r="E251" s="42"/>
      <c r="F251" s="43"/>
      <c r="G251" s="43"/>
      <c r="H251" s="43"/>
      <c r="I251" s="43"/>
      <c r="J251" s="34">
        <f t="shared" si="115"/>
        <v>0</v>
      </c>
      <c r="K251" s="55"/>
      <c r="L251" s="43"/>
      <c r="M251" s="34">
        <f t="shared" si="116"/>
        <v>0</v>
      </c>
      <c r="N251" s="55"/>
      <c r="O251" s="43"/>
      <c r="P251" s="34">
        <f t="shared" si="117"/>
        <v>0</v>
      </c>
      <c r="Q251" s="35">
        <f t="shared" si="118"/>
        <v>0</v>
      </c>
    </row>
    <row r="252" spans="1:17" ht="12.75" customHeight="1" x14ac:dyDescent="0.2">
      <c r="A252" s="91" t="s">
        <v>203</v>
      </c>
      <c r="B252" s="93"/>
      <c r="C252" s="95" t="s">
        <v>204</v>
      </c>
      <c r="D252" s="36" t="s">
        <v>26</v>
      </c>
      <c r="E252" s="37">
        <v>0</v>
      </c>
      <c r="F252" s="38">
        <v>0</v>
      </c>
      <c r="G252" s="38">
        <v>166</v>
      </c>
      <c r="H252" s="38">
        <v>0</v>
      </c>
      <c r="I252" s="38">
        <v>0</v>
      </c>
      <c r="J252" s="29">
        <f t="shared" si="115"/>
        <v>166</v>
      </c>
      <c r="K252" s="44">
        <v>5000</v>
      </c>
      <c r="L252" s="38">
        <v>0</v>
      </c>
      <c r="M252" s="40">
        <f>SUM(K252:L252)</f>
        <v>5000</v>
      </c>
      <c r="N252" s="44">
        <v>0</v>
      </c>
      <c r="O252" s="38">
        <v>0</v>
      </c>
      <c r="P252" s="40">
        <f t="shared" si="117"/>
        <v>0</v>
      </c>
      <c r="Q252" s="41">
        <f t="shared" si="118"/>
        <v>5166</v>
      </c>
    </row>
    <row r="253" spans="1:17" x14ac:dyDescent="0.2">
      <c r="A253" s="91"/>
      <c r="B253" s="93"/>
      <c r="C253" s="95"/>
      <c r="D253" s="36"/>
      <c r="E253" s="42"/>
      <c r="F253" s="43"/>
      <c r="G253" s="43"/>
      <c r="H253" s="43"/>
      <c r="I253" s="43"/>
      <c r="J253" s="34">
        <f t="shared" si="115"/>
        <v>0</v>
      </c>
      <c r="K253" s="55"/>
      <c r="L253" s="43"/>
      <c r="M253" s="34">
        <f t="shared" si="116"/>
        <v>0</v>
      </c>
      <c r="N253" s="55"/>
      <c r="O253" s="43"/>
      <c r="P253" s="34">
        <f t="shared" si="117"/>
        <v>0</v>
      </c>
      <c r="Q253" s="35">
        <f t="shared" si="118"/>
        <v>0</v>
      </c>
    </row>
    <row r="254" spans="1:17" x14ac:dyDescent="0.2">
      <c r="A254" s="91" t="s">
        <v>205</v>
      </c>
      <c r="B254" s="93"/>
      <c r="C254" s="95" t="s">
        <v>208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3552</v>
      </c>
      <c r="J254" s="29">
        <f t="shared" si="115"/>
        <v>3552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/>
      <c r="P254" s="40">
        <f t="shared" si="117"/>
        <v>0</v>
      </c>
      <c r="Q254" s="41">
        <f t="shared" si="118"/>
        <v>3552</v>
      </c>
    </row>
    <row r="255" spans="1:17" x14ac:dyDescent="0.2">
      <c r="A255" s="91"/>
      <c r="B255" s="93"/>
      <c r="C255" s="95"/>
      <c r="D255" s="36"/>
      <c r="E255" s="42"/>
      <c r="F255" s="43"/>
      <c r="G255" s="43"/>
      <c r="H255" s="43"/>
      <c r="I255" s="43"/>
      <c r="J255" s="34">
        <f t="shared" si="115"/>
        <v>0</v>
      </c>
      <c r="K255" s="55"/>
      <c r="L255" s="43"/>
      <c r="M255" s="34">
        <f t="shared" si="116"/>
        <v>0</v>
      </c>
      <c r="N255" s="55"/>
      <c r="O255" s="43"/>
      <c r="P255" s="34">
        <f t="shared" si="117"/>
        <v>0</v>
      </c>
      <c r="Q255" s="35">
        <f t="shared" si="118"/>
        <v>0</v>
      </c>
    </row>
    <row r="256" spans="1:17" ht="12.75" customHeight="1" x14ac:dyDescent="0.2">
      <c r="A256" s="91" t="s">
        <v>205</v>
      </c>
      <c r="B256" s="93"/>
      <c r="C256" s="99" t="s">
        <v>206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4317</v>
      </c>
      <c r="J256" s="29">
        <f t="shared" si="115"/>
        <v>4317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15044</v>
      </c>
      <c r="P256" s="40">
        <f t="shared" si="117"/>
        <v>15044</v>
      </c>
      <c r="Q256" s="41">
        <f t="shared" si="118"/>
        <v>19361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/>
      <c r="J257" s="34">
        <f t="shared" si="115"/>
        <v>0</v>
      </c>
      <c r="K257" s="55"/>
      <c r="L257" s="43"/>
      <c r="M257" s="34">
        <f t="shared" si="116"/>
        <v>0</v>
      </c>
      <c r="N257" s="55"/>
      <c r="O257" s="43"/>
      <c r="P257" s="34">
        <f t="shared" si="117"/>
        <v>0</v>
      </c>
      <c r="Q257" s="35">
        <f t="shared" si="118"/>
        <v>0</v>
      </c>
    </row>
    <row r="258" spans="1:17" ht="12.75" customHeight="1" x14ac:dyDescent="0.2">
      <c r="A258" s="91" t="s">
        <v>205</v>
      </c>
      <c r="B258" s="93"/>
      <c r="C258" s="99" t="s">
        <v>207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4913</v>
      </c>
      <c r="J258" s="29">
        <f t="shared" si="115"/>
        <v>4913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16466</v>
      </c>
      <c r="P258" s="40">
        <f t="shared" si="117"/>
        <v>16466</v>
      </c>
      <c r="Q258" s="41">
        <f t="shared" si="118"/>
        <v>21379</v>
      </c>
    </row>
    <row r="259" spans="1:17" x14ac:dyDescent="0.2">
      <c r="A259" s="91"/>
      <c r="B259" s="93"/>
      <c r="C259" s="100"/>
      <c r="D259" s="36"/>
      <c r="E259" s="42"/>
      <c r="F259" s="43"/>
      <c r="G259" s="43"/>
      <c r="H259" s="43"/>
      <c r="I259" s="43"/>
      <c r="J259" s="34">
        <f t="shared" si="115"/>
        <v>0</v>
      </c>
      <c r="K259" s="55"/>
      <c r="L259" s="43"/>
      <c r="M259" s="34">
        <f t="shared" si="116"/>
        <v>0</v>
      </c>
      <c r="N259" s="55"/>
      <c r="O259" s="43"/>
      <c r="P259" s="34">
        <f t="shared" si="117"/>
        <v>0</v>
      </c>
      <c r="Q259" s="35">
        <f t="shared" si="118"/>
        <v>0</v>
      </c>
    </row>
    <row r="260" spans="1:17" x14ac:dyDescent="0.2">
      <c r="A260" s="91" t="s">
        <v>205</v>
      </c>
      <c r="B260" s="93"/>
      <c r="C260" s="95" t="s">
        <v>209</v>
      </c>
      <c r="D260" s="36" t="s">
        <v>26</v>
      </c>
      <c r="E260" s="37">
        <v>0</v>
      </c>
      <c r="F260" s="38">
        <v>0</v>
      </c>
      <c r="G260" s="38">
        <v>0</v>
      </c>
      <c r="H260" s="38">
        <v>0</v>
      </c>
      <c r="I260" s="38">
        <v>0</v>
      </c>
      <c r="J260" s="29">
        <f t="shared" si="115"/>
        <v>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16404</v>
      </c>
      <c r="P260" s="40">
        <f t="shared" si="117"/>
        <v>16404</v>
      </c>
      <c r="Q260" s="41">
        <f t="shared" si="118"/>
        <v>16404</v>
      </c>
    </row>
    <row r="261" spans="1:17" ht="12.75" customHeight="1" thickBot="1" x14ac:dyDescent="0.25">
      <c r="A261" s="92"/>
      <c r="B261" s="94"/>
      <c r="C261" s="96"/>
      <c r="D261" s="50"/>
      <c r="E261" s="51"/>
      <c r="F261" s="45"/>
      <c r="G261" s="45"/>
      <c r="H261" s="45"/>
      <c r="I261" s="45"/>
      <c r="J261" s="24">
        <f t="shared" si="115"/>
        <v>0</v>
      </c>
      <c r="K261" s="56"/>
      <c r="L261" s="45"/>
      <c r="M261" s="24">
        <v>0</v>
      </c>
      <c r="N261" s="56"/>
      <c r="O261" s="45"/>
      <c r="P261" s="24">
        <f t="shared" si="117"/>
        <v>0</v>
      </c>
      <c r="Q261" s="25">
        <f t="shared" si="118"/>
        <v>0</v>
      </c>
    </row>
    <row r="262" spans="1:17" ht="13.5" customHeight="1" thickBot="1" x14ac:dyDescent="0.25">
      <c r="D262" s="48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.75" customHeight="1" x14ac:dyDescent="0.2">
      <c r="A263" s="104" t="s">
        <v>210</v>
      </c>
      <c r="B263" s="105"/>
      <c r="C263" s="108" t="s">
        <v>211</v>
      </c>
      <c r="D263" s="101"/>
      <c r="E263" s="16">
        <f t="shared" ref="E263:I264" si="119">E265+E267+E269+E271+E289+E291+E293+E315+E317+E319</f>
        <v>308417</v>
      </c>
      <c r="F263" s="17">
        <f t="shared" si="119"/>
        <v>110645</v>
      </c>
      <c r="G263" s="17">
        <f>G265+G267+G269+G271+G289+G291+G293+G317+G319</f>
        <v>92437</v>
      </c>
      <c r="H263" s="17">
        <f>H265+H267+H269+H271+H289+H291+H293+H317+H319+H321</f>
        <v>9156</v>
      </c>
      <c r="I263" s="17">
        <f t="shared" si="119"/>
        <v>0</v>
      </c>
      <c r="J263" s="19">
        <f>SUM(E263:I263)</f>
        <v>520655</v>
      </c>
      <c r="K263" s="52">
        <f>K265+K267+K269+K271+K289+K291+K293+K315+K317+K319</f>
        <v>0</v>
      </c>
      <c r="L263" s="17">
        <f>L265+L267+L269+L271+L289+L291+L293+L315+L317+L319</f>
        <v>0</v>
      </c>
      <c r="M263" s="19">
        <f>SUM(K263:L263)</f>
        <v>0</v>
      </c>
      <c r="N263" s="52">
        <f>N265+N267+N269+N271+N289+N291+N293+N315+N317+N319</f>
        <v>0</v>
      </c>
      <c r="O263" s="17">
        <f>O265+O267+O269+O271+O289+O291+O293+O315+O317+O319</f>
        <v>0</v>
      </c>
      <c r="P263" s="18">
        <f>SUM(N263:O263)</f>
        <v>0</v>
      </c>
      <c r="Q263" s="62">
        <f>P263+M263+J263</f>
        <v>520655</v>
      </c>
    </row>
    <row r="264" spans="1:17" ht="13.5" thickBot="1" x14ac:dyDescent="0.25">
      <c r="A264" s="106"/>
      <c r="B264" s="107"/>
      <c r="C264" s="109"/>
      <c r="D264" s="102"/>
      <c r="E264" s="21">
        <f>E266+E268+E270+E272+E290+E292+E294+E316+E318+E320</f>
        <v>0</v>
      </c>
      <c r="F264" s="22">
        <f t="shared" si="119"/>
        <v>0</v>
      </c>
      <c r="G264" s="22">
        <f>G266+G268+G270+G272+G290+G292+G294+G318+G320</f>
        <v>0</v>
      </c>
      <c r="H264" s="22">
        <f>H266+H268+H270+H272+H290+H292+H294+H322+H318+H320</f>
        <v>0</v>
      </c>
      <c r="I264" s="22">
        <f t="shared" si="119"/>
        <v>0</v>
      </c>
      <c r="J264" s="24">
        <f>SUM(E264:I264)</f>
        <v>0</v>
      </c>
      <c r="K264" s="53">
        <f>K266+K268+K270+K272+K290+K292+K294+K316+K318+K320</f>
        <v>0</v>
      </c>
      <c r="L264" s="22">
        <f>L266+L268+L270+L272+L290+L292+L294+L316+L318+L320</f>
        <v>0</v>
      </c>
      <c r="M264" s="24">
        <f>SUM(K264:L264)</f>
        <v>0</v>
      </c>
      <c r="N264" s="53">
        <f>N266+N268+N270+N272+N290+N292+N294+N316+N318+N320</f>
        <v>0</v>
      </c>
      <c r="O264" s="22">
        <f>O266+O268+O270+O272+O290+O292+O294+O316+O318+O320+O322</f>
        <v>0</v>
      </c>
      <c r="P264" s="23">
        <f>SUM(N264:O264)</f>
        <v>0</v>
      </c>
      <c r="Q264" s="63">
        <f>P264+M264+J264</f>
        <v>0</v>
      </c>
    </row>
    <row r="265" spans="1:17" ht="12.75" customHeight="1" x14ac:dyDescent="0.2">
      <c r="A265" s="103" t="s">
        <v>212</v>
      </c>
      <c r="B265" s="98"/>
      <c r="C265" s="100" t="s">
        <v>213</v>
      </c>
      <c r="D265" s="49" t="s">
        <v>46</v>
      </c>
      <c r="E265" s="26">
        <v>308417</v>
      </c>
      <c r="F265" s="27">
        <v>110645</v>
      </c>
      <c r="G265" s="27">
        <v>0</v>
      </c>
      <c r="H265" s="27">
        <v>0</v>
      </c>
      <c r="I265" s="27">
        <v>0</v>
      </c>
      <c r="J265" s="29">
        <f t="shared" ref="J265:J291" si="120">SUM(E265:I265)</f>
        <v>419062</v>
      </c>
      <c r="K265" s="54"/>
      <c r="L265" s="27">
        <v>0</v>
      </c>
      <c r="M265" s="29">
        <f t="shared" ref="M265:M277" si="121">SUM(K265:L265)</f>
        <v>0</v>
      </c>
      <c r="N265" s="54">
        <v>0</v>
      </c>
      <c r="O265" s="27">
        <v>0</v>
      </c>
      <c r="P265" s="28">
        <f t="shared" ref="P265:P321" si="122">SUM(N265:O265)</f>
        <v>0</v>
      </c>
      <c r="Q265" s="64">
        <f t="shared" ref="Q265:Q322" si="123">P265+M265+J265</f>
        <v>419062</v>
      </c>
    </row>
    <row r="266" spans="1:17" x14ac:dyDescent="0.2">
      <c r="A266" s="91"/>
      <c r="B266" s="93"/>
      <c r="C266" s="95"/>
      <c r="D266" s="36"/>
      <c r="E266" s="42"/>
      <c r="F266" s="43"/>
      <c r="G266" s="43"/>
      <c r="H266" s="43"/>
      <c r="I266" s="43"/>
      <c r="J266" s="34">
        <f t="shared" si="120"/>
        <v>0</v>
      </c>
      <c r="K266" s="55"/>
      <c r="L266" s="43"/>
      <c r="M266" s="34">
        <f t="shared" si="121"/>
        <v>0</v>
      </c>
      <c r="N266" s="55"/>
      <c r="O266" s="43"/>
      <c r="P266" s="33">
        <f t="shared" si="122"/>
        <v>0</v>
      </c>
      <c r="Q266" s="65">
        <f t="shared" si="123"/>
        <v>0</v>
      </c>
    </row>
    <row r="267" spans="1:17" ht="12.75" customHeight="1" x14ac:dyDescent="0.2">
      <c r="A267" s="91" t="s">
        <v>212</v>
      </c>
      <c r="B267" s="93"/>
      <c r="C267" s="95" t="s">
        <v>214</v>
      </c>
      <c r="D267" s="36"/>
      <c r="E267" s="37">
        <v>0</v>
      </c>
      <c r="F267" s="38">
        <v>0</v>
      </c>
      <c r="G267" s="38">
        <v>2000</v>
      </c>
      <c r="H267" s="38">
        <v>0</v>
      </c>
      <c r="I267" s="38">
        <v>0</v>
      </c>
      <c r="J267" s="40">
        <f t="shared" si="120"/>
        <v>2000</v>
      </c>
      <c r="K267" s="44">
        <v>0</v>
      </c>
      <c r="L267" s="38">
        <v>0</v>
      </c>
      <c r="M267" s="40">
        <f t="shared" si="121"/>
        <v>0</v>
      </c>
      <c r="N267" s="44">
        <v>0</v>
      </c>
      <c r="O267" s="38">
        <v>0</v>
      </c>
      <c r="P267" s="39">
        <f t="shared" si="122"/>
        <v>0</v>
      </c>
      <c r="Q267" s="66">
        <f t="shared" si="123"/>
        <v>2000</v>
      </c>
    </row>
    <row r="268" spans="1:17" x14ac:dyDescent="0.2">
      <c r="A268" s="91"/>
      <c r="B268" s="93"/>
      <c r="C268" s="95"/>
      <c r="D268" s="36"/>
      <c r="E268" s="42"/>
      <c r="F268" s="43"/>
      <c r="G268" s="43"/>
      <c r="H268" s="43"/>
      <c r="I268" s="43"/>
      <c r="J268" s="34">
        <f t="shared" si="120"/>
        <v>0</v>
      </c>
      <c r="K268" s="55"/>
      <c r="L268" s="43"/>
      <c r="M268" s="34">
        <f t="shared" si="121"/>
        <v>0</v>
      </c>
      <c r="N268" s="55"/>
      <c r="O268" s="43"/>
      <c r="P268" s="33">
        <f t="shared" si="122"/>
        <v>0</v>
      </c>
      <c r="Q268" s="65">
        <f t="shared" si="123"/>
        <v>0</v>
      </c>
    </row>
    <row r="269" spans="1:17" x14ac:dyDescent="0.2">
      <c r="A269" s="91" t="s">
        <v>212</v>
      </c>
      <c r="B269" s="93"/>
      <c r="C269" s="95" t="s">
        <v>215</v>
      </c>
      <c r="D269" s="36"/>
      <c r="E269" s="37">
        <v>0</v>
      </c>
      <c r="F269" s="38">
        <v>0</v>
      </c>
      <c r="G269" s="38">
        <v>9630</v>
      </c>
      <c r="H269" s="38">
        <v>0</v>
      </c>
      <c r="I269" s="38">
        <v>0</v>
      </c>
      <c r="J269" s="40">
        <f t="shared" si="120"/>
        <v>9630</v>
      </c>
      <c r="K269" s="44">
        <v>0</v>
      </c>
      <c r="L269" s="38">
        <v>0</v>
      </c>
      <c r="M269" s="40">
        <f t="shared" si="121"/>
        <v>0</v>
      </c>
      <c r="N269" s="44">
        <v>0</v>
      </c>
      <c r="O269" s="38">
        <v>0</v>
      </c>
      <c r="P269" s="39">
        <f t="shared" si="122"/>
        <v>0</v>
      </c>
      <c r="Q269" s="66">
        <f t="shared" si="123"/>
        <v>9630</v>
      </c>
    </row>
    <row r="270" spans="1:17" x14ac:dyDescent="0.2">
      <c r="A270" s="91"/>
      <c r="B270" s="93"/>
      <c r="C270" s="95"/>
      <c r="D270" s="36"/>
      <c r="E270" s="42"/>
      <c r="F270" s="43"/>
      <c r="G270" s="43"/>
      <c r="H270" s="43"/>
      <c r="I270" s="43"/>
      <c r="J270" s="34">
        <f t="shared" si="120"/>
        <v>0</v>
      </c>
      <c r="K270" s="55"/>
      <c r="L270" s="43"/>
      <c r="M270" s="34">
        <f t="shared" si="121"/>
        <v>0</v>
      </c>
      <c r="N270" s="55"/>
      <c r="O270" s="43"/>
      <c r="P270" s="33">
        <f t="shared" si="122"/>
        <v>0</v>
      </c>
      <c r="Q270" s="65">
        <f t="shared" si="123"/>
        <v>0</v>
      </c>
    </row>
    <row r="271" spans="1:17" x14ac:dyDescent="0.2">
      <c r="A271" s="91" t="s">
        <v>212</v>
      </c>
      <c r="B271" s="93"/>
      <c r="C271" s="95" t="s">
        <v>216</v>
      </c>
      <c r="D271" s="36"/>
      <c r="E271" s="37">
        <f t="shared" ref="E271:I272" si="124">E273+E275+E277+E279+E281+E283+E285+E287</f>
        <v>0</v>
      </c>
      <c r="F271" s="38">
        <f t="shared" si="124"/>
        <v>0</v>
      </c>
      <c r="G271" s="38">
        <f t="shared" si="124"/>
        <v>14350</v>
      </c>
      <c r="H271" s="38">
        <f t="shared" si="124"/>
        <v>0</v>
      </c>
      <c r="I271" s="38">
        <f t="shared" si="124"/>
        <v>0</v>
      </c>
      <c r="J271" s="40">
        <f t="shared" si="120"/>
        <v>14350</v>
      </c>
      <c r="K271" s="44">
        <f>K273+K275+K277+K279+K281+K283+K285+K287</f>
        <v>0</v>
      </c>
      <c r="L271" s="38">
        <f>L273+L275+L277+L279+L281+L283+L285+L287</f>
        <v>0</v>
      </c>
      <c r="M271" s="40">
        <f t="shared" si="121"/>
        <v>0</v>
      </c>
      <c r="N271" s="44">
        <f>N273+N275+N277+N279+N281+N283+N285+N287</f>
        <v>0</v>
      </c>
      <c r="O271" s="38">
        <f>O273+O275+O277+O279+O281+O283+O285+O287</f>
        <v>0</v>
      </c>
      <c r="P271" s="39">
        <f t="shared" si="122"/>
        <v>0</v>
      </c>
      <c r="Q271" s="66">
        <f t="shared" si="123"/>
        <v>14350</v>
      </c>
    </row>
    <row r="272" spans="1:17" x14ac:dyDescent="0.2">
      <c r="A272" s="91"/>
      <c r="B272" s="93"/>
      <c r="C272" s="95"/>
      <c r="D272" s="36"/>
      <c r="E272" s="31">
        <f t="shared" si="124"/>
        <v>0</v>
      </c>
      <c r="F272" s="32">
        <f t="shared" si="124"/>
        <v>0</v>
      </c>
      <c r="G272" s="32">
        <f t="shared" si="124"/>
        <v>0</v>
      </c>
      <c r="H272" s="32">
        <f t="shared" si="124"/>
        <v>0</v>
      </c>
      <c r="I272" s="32">
        <f t="shared" si="124"/>
        <v>0</v>
      </c>
      <c r="J272" s="34">
        <f t="shared" si="120"/>
        <v>0</v>
      </c>
      <c r="K272" s="57">
        <f>K274+K276+K278+K280+K282+K284+K286+K288</f>
        <v>0</v>
      </c>
      <c r="L272" s="32">
        <f>L274+L276+L278+L280+L282+L284+L286+L288</f>
        <v>0</v>
      </c>
      <c r="M272" s="34">
        <f t="shared" si="121"/>
        <v>0</v>
      </c>
      <c r="N272" s="57">
        <f>N274+N276+N278+N280+N282+N284+N286+N288</f>
        <v>0</v>
      </c>
      <c r="O272" s="32">
        <f>O274+O276+O278+O280+O282+O284+O286+O288</f>
        <v>0</v>
      </c>
      <c r="P272" s="33">
        <f t="shared" si="122"/>
        <v>0</v>
      </c>
      <c r="Q272" s="65">
        <f t="shared" si="123"/>
        <v>0</v>
      </c>
    </row>
    <row r="273" spans="1:17" x14ac:dyDescent="0.2">
      <c r="A273" s="91"/>
      <c r="B273" s="93" t="s">
        <v>217</v>
      </c>
      <c r="C273" s="95" t="s">
        <v>218</v>
      </c>
      <c r="D273" s="36"/>
      <c r="E273" s="37">
        <v>0</v>
      </c>
      <c r="F273" s="38">
        <v>0</v>
      </c>
      <c r="G273" s="38">
        <v>3000</v>
      </c>
      <c r="H273" s="38">
        <v>0</v>
      </c>
      <c r="I273" s="38">
        <v>0</v>
      </c>
      <c r="J273" s="40">
        <f t="shared" si="120"/>
        <v>3000</v>
      </c>
      <c r="K273" s="44">
        <v>0</v>
      </c>
      <c r="L273" s="38">
        <v>0</v>
      </c>
      <c r="M273" s="40">
        <f t="shared" si="121"/>
        <v>0</v>
      </c>
      <c r="N273" s="44">
        <v>0</v>
      </c>
      <c r="O273" s="38">
        <v>0</v>
      </c>
      <c r="P273" s="39">
        <f t="shared" si="122"/>
        <v>0</v>
      </c>
      <c r="Q273" s="66">
        <f t="shared" si="123"/>
        <v>3000</v>
      </c>
    </row>
    <row r="274" spans="1:17" x14ac:dyDescent="0.2">
      <c r="A274" s="91"/>
      <c r="B274" s="93"/>
      <c r="C274" s="95"/>
      <c r="D274" s="36"/>
      <c r="E274" s="42"/>
      <c r="F274" s="43"/>
      <c r="G274" s="43"/>
      <c r="H274" s="43"/>
      <c r="I274" s="43"/>
      <c r="J274" s="34">
        <f t="shared" si="120"/>
        <v>0</v>
      </c>
      <c r="K274" s="55"/>
      <c r="L274" s="43"/>
      <c r="M274" s="34">
        <f t="shared" si="121"/>
        <v>0</v>
      </c>
      <c r="N274" s="55"/>
      <c r="O274" s="43"/>
      <c r="P274" s="33">
        <f t="shared" si="122"/>
        <v>0</v>
      </c>
      <c r="Q274" s="65">
        <f t="shared" si="123"/>
        <v>0</v>
      </c>
    </row>
    <row r="275" spans="1:17" ht="12.75" customHeight="1" x14ac:dyDescent="0.2">
      <c r="A275" s="91"/>
      <c r="B275" s="93" t="s">
        <v>219</v>
      </c>
      <c r="C275" s="95" t="s">
        <v>220</v>
      </c>
      <c r="D275" s="36"/>
      <c r="E275" s="37">
        <v>0</v>
      </c>
      <c r="F275" s="38">
        <v>0</v>
      </c>
      <c r="G275" s="38">
        <v>150</v>
      </c>
      <c r="H275" s="38">
        <v>0</v>
      </c>
      <c r="I275" s="38">
        <v>0</v>
      </c>
      <c r="J275" s="40">
        <f t="shared" si="120"/>
        <v>150</v>
      </c>
      <c r="K275" s="44">
        <v>0</v>
      </c>
      <c r="L275" s="38">
        <v>0</v>
      </c>
      <c r="M275" s="40">
        <f t="shared" si="121"/>
        <v>0</v>
      </c>
      <c r="N275" s="44">
        <v>0</v>
      </c>
      <c r="O275" s="38">
        <v>0</v>
      </c>
      <c r="P275" s="39">
        <f t="shared" si="122"/>
        <v>0</v>
      </c>
      <c r="Q275" s="66">
        <f t="shared" si="123"/>
        <v>150</v>
      </c>
    </row>
    <row r="276" spans="1:17" x14ac:dyDescent="0.2">
      <c r="A276" s="91"/>
      <c r="B276" s="93"/>
      <c r="C276" s="95"/>
      <c r="D276" s="36"/>
      <c r="E276" s="42"/>
      <c r="F276" s="43"/>
      <c r="G276" s="43"/>
      <c r="H276" s="43"/>
      <c r="I276" s="43"/>
      <c r="J276" s="34">
        <f t="shared" si="120"/>
        <v>0</v>
      </c>
      <c r="K276" s="55"/>
      <c r="L276" s="43"/>
      <c r="M276" s="34">
        <f t="shared" si="121"/>
        <v>0</v>
      </c>
      <c r="N276" s="55"/>
      <c r="O276" s="43"/>
      <c r="P276" s="33">
        <f t="shared" si="122"/>
        <v>0</v>
      </c>
      <c r="Q276" s="65">
        <f t="shared" si="123"/>
        <v>0</v>
      </c>
    </row>
    <row r="277" spans="1:17" x14ac:dyDescent="0.2">
      <c r="A277" s="91"/>
      <c r="B277" s="93" t="s">
        <v>221</v>
      </c>
      <c r="C277" s="95" t="s">
        <v>222</v>
      </c>
      <c r="D277" s="36"/>
      <c r="E277" s="37">
        <v>0</v>
      </c>
      <c r="F277" s="38">
        <v>0</v>
      </c>
      <c r="G277" s="38">
        <v>700</v>
      </c>
      <c r="H277" s="38">
        <v>0</v>
      </c>
      <c r="I277" s="38">
        <v>0</v>
      </c>
      <c r="J277" s="40">
        <f t="shared" si="120"/>
        <v>700</v>
      </c>
      <c r="K277" s="44">
        <v>0</v>
      </c>
      <c r="L277" s="38">
        <v>0</v>
      </c>
      <c r="M277" s="40">
        <f t="shared" si="121"/>
        <v>0</v>
      </c>
      <c r="N277" s="44">
        <v>0</v>
      </c>
      <c r="O277" s="38">
        <v>0</v>
      </c>
      <c r="P277" s="39">
        <f t="shared" si="122"/>
        <v>0</v>
      </c>
      <c r="Q277" s="66">
        <f t="shared" si="123"/>
        <v>700</v>
      </c>
    </row>
    <row r="278" spans="1:17" x14ac:dyDescent="0.2">
      <c r="A278" s="91"/>
      <c r="B278" s="93"/>
      <c r="C278" s="95"/>
      <c r="D278" s="36"/>
      <c r="E278" s="42"/>
      <c r="F278" s="43"/>
      <c r="G278" s="43"/>
      <c r="H278" s="43"/>
      <c r="I278" s="43"/>
      <c r="J278" s="34">
        <f t="shared" si="120"/>
        <v>0</v>
      </c>
      <c r="K278" s="55"/>
      <c r="L278" s="43"/>
      <c r="M278" s="34">
        <f t="shared" ref="M278:M321" si="125">SUM(K278:L278)</f>
        <v>0</v>
      </c>
      <c r="N278" s="55"/>
      <c r="O278" s="43"/>
      <c r="P278" s="33">
        <f t="shared" si="122"/>
        <v>0</v>
      </c>
      <c r="Q278" s="65">
        <f t="shared" si="123"/>
        <v>0</v>
      </c>
    </row>
    <row r="279" spans="1:17" x14ac:dyDescent="0.2">
      <c r="A279" s="91"/>
      <c r="B279" s="93" t="s">
        <v>223</v>
      </c>
      <c r="C279" s="95" t="s">
        <v>224</v>
      </c>
      <c r="D279" s="36"/>
      <c r="E279" s="37">
        <v>0</v>
      </c>
      <c r="F279" s="38">
        <v>0</v>
      </c>
      <c r="G279" s="38">
        <v>0</v>
      </c>
      <c r="H279" s="38">
        <v>0</v>
      </c>
      <c r="I279" s="38">
        <v>0</v>
      </c>
      <c r="J279" s="40">
        <f t="shared" si="120"/>
        <v>0</v>
      </c>
      <c r="K279" s="44">
        <v>0</v>
      </c>
      <c r="L279" s="38">
        <v>0</v>
      </c>
      <c r="M279" s="40">
        <f t="shared" si="125"/>
        <v>0</v>
      </c>
      <c r="N279" s="44">
        <v>0</v>
      </c>
      <c r="O279" s="38">
        <v>0</v>
      </c>
      <c r="P279" s="39">
        <f t="shared" si="122"/>
        <v>0</v>
      </c>
      <c r="Q279" s="66">
        <f t="shared" si="123"/>
        <v>0</v>
      </c>
    </row>
    <row r="280" spans="1:17" x14ac:dyDescent="0.2">
      <c r="A280" s="91"/>
      <c r="B280" s="93"/>
      <c r="C280" s="95"/>
      <c r="D280" s="36"/>
      <c r="E280" s="42"/>
      <c r="F280" s="43"/>
      <c r="G280" s="43"/>
      <c r="H280" s="43"/>
      <c r="I280" s="43"/>
      <c r="J280" s="34">
        <f t="shared" si="120"/>
        <v>0</v>
      </c>
      <c r="K280" s="55"/>
      <c r="L280" s="43"/>
      <c r="M280" s="34">
        <f t="shared" si="125"/>
        <v>0</v>
      </c>
      <c r="N280" s="55"/>
      <c r="O280" s="43"/>
      <c r="P280" s="33">
        <f t="shared" si="122"/>
        <v>0</v>
      </c>
      <c r="Q280" s="65">
        <f t="shared" si="123"/>
        <v>0</v>
      </c>
    </row>
    <row r="281" spans="1:17" ht="12.75" customHeight="1" x14ac:dyDescent="0.2">
      <c r="A281" s="91"/>
      <c r="B281" s="93" t="s">
        <v>225</v>
      </c>
      <c r="C281" s="95" t="s">
        <v>226</v>
      </c>
      <c r="D281" s="36"/>
      <c r="E281" s="37">
        <v>0</v>
      </c>
      <c r="F281" s="38">
        <v>0</v>
      </c>
      <c r="G281" s="38">
        <v>8000</v>
      </c>
      <c r="H281" s="38">
        <v>0</v>
      </c>
      <c r="I281" s="38">
        <v>0</v>
      </c>
      <c r="J281" s="40">
        <f t="shared" si="120"/>
        <v>8000</v>
      </c>
      <c r="K281" s="44">
        <v>0</v>
      </c>
      <c r="L281" s="38">
        <v>0</v>
      </c>
      <c r="M281" s="40">
        <f t="shared" si="125"/>
        <v>0</v>
      </c>
      <c r="N281" s="44">
        <v>0</v>
      </c>
      <c r="O281" s="38">
        <v>0</v>
      </c>
      <c r="P281" s="39">
        <f t="shared" si="122"/>
        <v>0</v>
      </c>
      <c r="Q281" s="66">
        <f t="shared" si="123"/>
        <v>8000</v>
      </c>
    </row>
    <row r="282" spans="1:17" x14ac:dyDescent="0.2">
      <c r="A282" s="91"/>
      <c r="B282" s="93"/>
      <c r="C282" s="95"/>
      <c r="D282" s="36"/>
      <c r="E282" s="42"/>
      <c r="F282" s="43"/>
      <c r="G282" s="43"/>
      <c r="H282" s="43"/>
      <c r="I282" s="43"/>
      <c r="J282" s="34">
        <f t="shared" si="120"/>
        <v>0</v>
      </c>
      <c r="K282" s="55"/>
      <c r="L282" s="43"/>
      <c r="M282" s="34">
        <f t="shared" si="125"/>
        <v>0</v>
      </c>
      <c r="N282" s="55"/>
      <c r="O282" s="43"/>
      <c r="P282" s="33">
        <f t="shared" si="122"/>
        <v>0</v>
      </c>
      <c r="Q282" s="65">
        <f t="shared" si="123"/>
        <v>0</v>
      </c>
    </row>
    <row r="283" spans="1:17" ht="12.75" customHeight="1" x14ac:dyDescent="0.2">
      <c r="A283" s="91"/>
      <c r="B283" s="93" t="s">
        <v>227</v>
      </c>
      <c r="C283" s="95" t="s">
        <v>228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20"/>
        <v>500</v>
      </c>
      <c r="K283" s="44">
        <v>0</v>
      </c>
      <c r="L283" s="38">
        <v>0</v>
      </c>
      <c r="M283" s="40">
        <f t="shared" si="125"/>
        <v>0</v>
      </c>
      <c r="N283" s="44">
        <v>0</v>
      </c>
      <c r="O283" s="38">
        <v>0</v>
      </c>
      <c r="P283" s="39">
        <f t="shared" si="122"/>
        <v>0</v>
      </c>
      <c r="Q283" s="66">
        <f t="shared" si="123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/>
      <c r="H284" s="43"/>
      <c r="I284" s="43"/>
      <c r="J284" s="34">
        <f t="shared" si="120"/>
        <v>0</v>
      </c>
      <c r="K284" s="55"/>
      <c r="L284" s="43"/>
      <c r="M284" s="34">
        <f t="shared" si="125"/>
        <v>0</v>
      </c>
      <c r="N284" s="55"/>
      <c r="O284" s="43"/>
      <c r="P284" s="33">
        <f t="shared" si="122"/>
        <v>0</v>
      </c>
      <c r="Q284" s="65">
        <f t="shared" si="123"/>
        <v>0</v>
      </c>
    </row>
    <row r="285" spans="1:17" ht="12.75" customHeight="1" x14ac:dyDescent="0.2">
      <c r="A285" s="91"/>
      <c r="B285" s="93" t="s">
        <v>229</v>
      </c>
      <c r="C285" s="95" t="s">
        <v>230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20"/>
        <v>500</v>
      </c>
      <c r="K285" s="44">
        <v>0</v>
      </c>
      <c r="L285" s="38">
        <v>0</v>
      </c>
      <c r="M285" s="40">
        <f t="shared" si="125"/>
        <v>0</v>
      </c>
      <c r="N285" s="44">
        <v>0</v>
      </c>
      <c r="O285" s="38">
        <v>0</v>
      </c>
      <c r="P285" s="39">
        <f t="shared" si="122"/>
        <v>0</v>
      </c>
      <c r="Q285" s="66">
        <f t="shared" si="123"/>
        <v>500</v>
      </c>
    </row>
    <row r="286" spans="1:17" x14ac:dyDescent="0.2">
      <c r="A286" s="91"/>
      <c r="B286" s="93"/>
      <c r="C286" s="95"/>
      <c r="D286" s="36"/>
      <c r="E286" s="42"/>
      <c r="F286" s="43"/>
      <c r="G286" s="43"/>
      <c r="H286" s="43"/>
      <c r="I286" s="43"/>
      <c r="J286" s="34">
        <f t="shared" si="120"/>
        <v>0</v>
      </c>
      <c r="K286" s="55"/>
      <c r="L286" s="43"/>
      <c r="M286" s="34">
        <f t="shared" si="125"/>
        <v>0</v>
      </c>
      <c r="N286" s="55"/>
      <c r="O286" s="43"/>
      <c r="P286" s="33">
        <f t="shared" si="122"/>
        <v>0</v>
      </c>
      <c r="Q286" s="65">
        <f t="shared" si="123"/>
        <v>0</v>
      </c>
    </row>
    <row r="287" spans="1:17" ht="12.75" customHeight="1" x14ac:dyDescent="0.2">
      <c r="A287" s="91"/>
      <c r="B287" s="93" t="s">
        <v>231</v>
      </c>
      <c r="C287" s="95" t="s">
        <v>232</v>
      </c>
      <c r="D287" s="36"/>
      <c r="E287" s="37">
        <v>0</v>
      </c>
      <c r="F287" s="38">
        <v>0</v>
      </c>
      <c r="G287" s="38">
        <v>1500</v>
      </c>
      <c r="H287" s="38">
        <v>0</v>
      </c>
      <c r="I287" s="38">
        <v>0</v>
      </c>
      <c r="J287" s="40">
        <f t="shared" si="120"/>
        <v>1500</v>
      </c>
      <c r="K287" s="44">
        <v>0</v>
      </c>
      <c r="L287" s="38">
        <v>0</v>
      </c>
      <c r="M287" s="40">
        <f t="shared" si="125"/>
        <v>0</v>
      </c>
      <c r="N287" s="44">
        <v>0</v>
      </c>
      <c r="O287" s="38">
        <v>0</v>
      </c>
      <c r="P287" s="39">
        <f t="shared" si="122"/>
        <v>0</v>
      </c>
      <c r="Q287" s="66">
        <f t="shared" si="123"/>
        <v>1500</v>
      </c>
    </row>
    <row r="288" spans="1:17" x14ac:dyDescent="0.2">
      <c r="A288" s="91"/>
      <c r="B288" s="93"/>
      <c r="C288" s="95"/>
      <c r="D288" s="36"/>
      <c r="E288" s="42"/>
      <c r="F288" s="43"/>
      <c r="G288" s="43"/>
      <c r="H288" s="43"/>
      <c r="I288" s="43"/>
      <c r="J288" s="34">
        <f t="shared" si="120"/>
        <v>0</v>
      </c>
      <c r="K288" s="55"/>
      <c r="L288" s="43"/>
      <c r="M288" s="34">
        <f t="shared" si="125"/>
        <v>0</v>
      </c>
      <c r="N288" s="55"/>
      <c r="O288" s="43"/>
      <c r="P288" s="33">
        <f t="shared" si="122"/>
        <v>0</v>
      </c>
      <c r="Q288" s="65">
        <f t="shared" si="123"/>
        <v>0</v>
      </c>
    </row>
    <row r="289" spans="1:17" x14ac:dyDescent="0.2">
      <c r="A289" s="91" t="s">
        <v>212</v>
      </c>
      <c r="B289" s="97"/>
      <c r="C289" s="99" t="s">
        <v>233</v>
      </c>
      <c r="D289" s="36"/>
      <c r="E289" s="37">
        <v>0</v>
      </c>
      <c r="F289" s="38">
        <v>0</v>
      </c>
      <c r="G289" s="38">
        <v>15300</v>
      </c>
      <c r="H289" s="38">
        <v>0</v>
      </c>
      <c r="I289" s="38">
        <v>0</v>
      </c>
      <c r="J289" s="40">
        <f t="shared" si="120"/>
        <v>15300</v>
      </c>
      <c r="K289" s="44">
        <v>0</v>
      </c>
      <c r="L289" s="38">
        <v>0</v>
      </c>
      <c r="M289" s="40">
        <f t="shared" si="125"/>
        <v>0</v>
      </c>
      <c r="N289" s="44">
        <v>0</v>
      </c>
      <c r="O289" s="38">
        <v>0</v>
      </c>
      <c r="P289" s="39">
        <f t="shared" si="122"/>
        <v>0</v>
      </c>
      <c r="Q289" s="66">
        <f t="shared" si="123"/>
        <v>15300</v>
      </c>
    </row>
    <row r="290" spans="1:17" x14ac:dyDescent="0.2">
      <c r="A290" s="91"/>
      <c r="B290" s="98"/>
      <c r="C290" s="100"/>
      <c r="D290" s="36"/>
      <c r="E290" s="42"/>
      <c r="F290" s="43"/>
      <c r="G290" s="43"/>
      <c r="H290" s="43"/>
      <c r="I290" s="43"/>
      <c r="J290" s="34">
        <f t="shared" si="120"/>
        <v>0</v>
      </c>
      <c r="K290" s="55"/>
      <c r="L290" s="43"/>
      <c r="M290" s="34">
        <f t="shared" si="125"/>
        <v>0</v>
      </c>
      <c r="N290" s="55"/>
      <c r="O290" s="43"/>
      <c r="P290" s="33">
        <f t="shared" si="122"/>
        <v>0</v>
      </c>
      <c r="Q290" s="65">
        <f t="shared" si="123"/>
        <v>0</v>
      </c>
    </row>
    <row r="291" spans="1:17" x14ac:dyDescent="0.2">
      <c r="A291" s="91" t="s">
        <v>212</v>
      </c>
      <c r="B291" s="97"/>
      <c r="C291" s="99" t="s">
        <v>234</v>
      </c>
      <c r="D291" s="36"/>
      <c r="E291" s="37">
        <v>0</v>
      </c>
      <c r="F291" s="38">
        <v>0</v>
      </c>
      <c r="G291" s="38">
        <v>50</v>
      </c>
      <c r="H291" s="38">
        <v>0</v>
      </c>
      <c r="I291" s="38">
        <v>0</v>
      </c>
      <c r="J291" s="40">
        <f t="shared" si="120"/>
        <v>50</v>
      </c>
      <c r="K291" s="44">
        <v>0</v>
      </c>
      <c r="L291" s="38">
        <v>0</v>
      </c>
      <c r="M291" s="40">
        <f t="shared" si="125"/>
        <v>0</v>
      </c>
      <c r="N291" s="44">
        <v>0</v>
      </c>
      <c r="O291" s="38">
        <v>0</v>
      </c>
      <c r="P291" s="39">
        <f t="shared" si="122"/>
        <v>0</v>
      </c>
      <c r="Q291" s="66">
        <f t="shared" si="123"/>
        <v>50</v>
      </c>
    </row>
    <row r="292" spans="1:17" x14ac:dyDescent="0.2">
      <c r="A292" s="91"/>
      <c r="B292" s="98"/>
      <c r="C292" s="100"/>
      <c r="D292" s="36"/>
      <c r="E292" s="42"/>
      <c r="F292" s="43"/>
      <c r="G292" s="43"/>
      <c r="H292" s="43"/>
      <c r="I292" s="43"/>
      <c r="J292" s="34">
        <f t="shared" ref="J292:J321" si="126">SUM(E292:I292)</f>
        <v>0</v>
      </c>
      <c r="K292" s="55"/>
      <c r="L292" s="43"/>
      <c r="M292" s="34">
        <f t="shared" si="125"/>
        <v>0</v>
      </c>
      <c r="N292" s="55"/>
      <c r="O292" s="43"/>
      <c r="P292" s="33">
        <f t="shared" si="122"/>
        <v>0</v>
      </c>
      <c r="Q292" s="65">
        <f t="shared" si="123"/>
        <v>0</v>
      </c>
    </row>
    <row r="293" spans="1:17" ht="12.75" customHeight="1" x14ac:dyDescent="0.2">
      <c r="A293" s="91" t="s">
        <v>212</v>
      </c>
      <c r="B293" s="93"/>
      <c r="C293" s="95" t="s">
        <v>235</v>
      </c>
      <c r="D293" s="36"/>
      <c r="E293" s="37">
        <f>E295+E297+E299+E301+E303+E309+E311+E313</f>
        <v>0</v>
      </c>
      <c r="F293" s="38">
        <f>F295+F297+F299+F301+F303+F309+F311+F313</f>
        <v>0</v>
      </c>
      <c r="G293" s="38">
        <f>G295+G297+G299+G301+G303+G305+G307+G309+G311+G313+G315</f>
        <v>51107</v>
      </c>
      <c r="H293" s="38">
        <f>H295+H297+H299+H301+H303+H309+H311+H313</f>
        <v>0</v>
      </c>
      <c r="I293" s="38">
        <f>I295+I297+I299+I301+I303+I309+I311+I313</f>
        <v>0</v>
      </c>
      <c r="J293" s="40">
        <f t="shared" si="126"/>
        <v>51107</v>
      </c>
      <c r="K293" s="44">
        <f>K295+K297+K299+K301+K303+K305+K307+K309</f>
        <v>0</v>
      </c>
      <c r="L293" s="38">
        <f>L295+L297+L299+L301+L303+L305+L307+L309</f>
        <v>0</v>
      </c>
      <c r="M293" s="40">
        <f t="shared" si="125"/>
        <v>0</v>
      </c>
      <c r="N293" s="44">
        <f>N295+N297+N299+N301+N303+N305+N307+N309</f>
        <v>0</v>
      </c>
      <c r="O293" s="38">
        <f>O295+O297+O299+O301+O303+O305+O307+O309</f>
        <v>0</v>
      </c>
      <c r="P293" s="39">
        <f t="shared" si="122"/>
        <v>0</v>
      </c>
      <c r="Q293" s="66">
        <f t="shared" si="123"/>
        <v>51107</v>
      </c>
    </row>
    <row r="294" spans="1:17" x14ac:dyDescent="0.2">
      <c r="A294" s="91"/>
      <c r="B294" s="93"/>
      <c r="C294" s="95"/>
      <c r="D294" s="36"/>
      <c r="E294" s="31">
        <f>E296+E298+E300+E302+E304+E306+E308+E310+E312+E314</f>
        <v>0</v>
      </c>
      <c r="F294" s="32">
        <f>F296+F298+F300+F302+F304+F306+F308+F310+F312+F314</f>
        <v>0</v>
      </c>
      <c r="G294" s="32">
        <f>G296+G298+G300+G302+G304+G306+G308+G310+G312+G314+G316</f>
        <v>0</v>
      </c>
      <c r="H294" s="32">
        <f>H296+H298+H300+H302+H304+H306+H308+H310+H312+H314</f>
        <v>0</v>
      </c>
      <c r="I294" s="32">
        <f>I296+I298+I300+I302+I304+I306+I308+I310+I312+I314</f>
        <v>0</v>
      </c>
      <c r="J294" s="34">
        <f t="shared" si="126"/>
        <v>0</v>
      </c>
      <c r="K294" s="57">
        <f>K296+K298+K300+K302+K304+K306+K308+K310+K312+K314</f>
        <v>0</v>
      </c>
      <c r="L294" s="32">
        <f>L296+L298+L300+L302+L304+L306+L308+L310+L312+L314</f>
        <v>0</v>
      </c>
      <c r="M294" s="34">
        <f t="shared" si="125"/>
        <v>0</v>
      </c>
      <c r="N294" s="57">
        <f>N296+N298+N300+N302+N304+N306+N308+N310+N312+N314</f>
        <v>0</v>
      </c>
      <c r="O294" s="32">
        <f>O296+O298+O300+O302+O304+O306+O308+O310+O312+O314</f>
        <v>0</v>
      </c>
      <c r="P294" s="33">
        <f t="shared" si="122"/>
        <v>0</v>
      </c>
      <c r="Q294" s="65">
        <f t="shared" si="123"/>
        <v>0</v>
      </c>
    </row>
    <row r="295" spans="1:17" x14ac:dyDescent="0.2">
      <c r="A295" s="91"/>
      <c r="B295" s="93" t="s">
        <v>236</v>
      </c>
      <c r="C295" s="95" t="s">
        <v>237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6"/>
        <v>2000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2"/>
        <v>0</v>
      </c>
      <c r="Q295" s="66">
        <f t="shared" si="123"/>
        <v>2000</v>
      </c>
    </row>
    <row r="296" spans="1:17" x14ac:dyDescent="0.2">
      <c r="A296" s="91"/>
      <c r="B296" s="93"/>
      <c r="C296" s="95"/>
      <c r="D296" s="36"/>
      <c r="E296" s="42"/>
      <c r="F296" s="43"/>
      <c r="G296" s="43"/>
      <c r="H296" s="43"/>
      <c r="I296" s="43"/>
      <c r="J296" s="34">
        <f t="shared" si="126"/>
        <v>0</v>
      </c>
      <c r="K296" s="55"/>
      <c r="L296" s="43"/>
      <c r="M296" s="34">
        <f t="shared" si="125"/>
        <v>0</v>
      </c>
      <c r="N296" s="55"/>
      <c r="O296" s="43"/>
      <c r="P296" s="33">
        <f t="shared" si="122"/>
        <v>0</v>
      </c>
      <c r="Q296" s="65">
        <f t="shared" si="123"/>
        <v>0</v>
      </c>
    </row>
    <row r="297" spans="1:17" x14ac:dyDescent="0.2">
      <c r="A297" s="91"/>
      <c r="B297" s="93" t="s">
        <v>238</v>
      </c>
      <c r="C297" s="95" t="s">
        <v>239</v>
      </c>
      <c r="D297" s="36"/>
      <c r="E297" s="37">
        <v>0</v>
      </c>
      <c r="F297" s="38">
        <v>0</v>
      </c>
      <c r="G297" s="38">
        <v>5800</v>
      </c>
      <c r="H297" s="38">
        <v>0</v>
      </c>
      <c r="I297" s="38">
        <v>0</v>
      </c>
      <c r="J297" s="40">
        <f t="shared" si="126"/>
        <v>5800</v>
      </c>
      <c r="K297" s="44">
        <v>0</v>
      </c>
      <c r="L297" s="38">
        <v>0</v>
      </c>
      <c r="M297" s="40">
        <f t="shared" si="125"/>
        <v>0</v>
      </c>
      <c r="N297" s="44">
        <v>0</v>
      </c>
      <c r="O297" s="38">
        <v>0</v>
      </c>
      <c r="P297" s="39">
        <f t="shared" si="122"/>
        <v>0</v>
      </c>
      <c r="Q297" s="66">
        <f t="shared" si="123"/>
        <v>5800</v>
      </c>
    </row>
    <row r="298" spans="1:17" x14ac:dyDescent="0.2">
      <c r="A298" s="91"/>
      <c r="B298" s="93"/>
      <c r="C298" s="95"/>
      <c r="D298" s="36"/>
      <c r="E298" s="42"/>
      <c r="F298" s="43"/>
      <c r="G298" s="43"/>
      <c r="H298" s="43"/>
      <c r="I298" s="43"/>
      <c r="J298" s="34">
        <f t="shared" si="126"/>
        <v>0</v>
      </c>
      <c r="K298" s="55"/>
      <c r="L298" s="43"/>
      <c r="M298" s="34">
        <f t="shared" si="125"/>
        <v>0</v>
      </c>
      <c r="N298" s="55"/>
      <c r="O298" s="43"/>
      <c r="P298" s="33">
        <f t="shared" si="122"/>
        <v>0</v>
      </c>
      <c r="Q298" s="65">
        <f t="shared" si="123"/>
        <v>0</v>
      </c>
    </row>
    <row r="299" spans="1:17" x14ac:dyDescent="0.2">
      <c r="A299" s="91"/>
      <c r="B299" s="93" t="s">
        <v>240</v>
      </c>
      <c r="C299" s="95" t="s">
        <v>241</v>
      </c>
      <c r="D299" s="36"/>
      <c r="E299" s="37">
        <v>0</v>
      </c>
      <c r="F299" s="38">
        <v>0</v>
      </c>
      <c r="G299" s="38">
        <v>5000</v>
      </c>
      <c r="H299" s="38">
        <v>0</v>
      </c>
      <c r="I299" s="38">
        <v>0</v>
      </c>
      <c r="J299" s="40">
        <f t="shared" si="126"/>
        <v>5000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2"/>
        <v>0</v>
      </c>
      <c r="Q299" s="66">
        <f t="shared" si="123"/>
        <v>5000</v>
      </c>
    </row>
    <row r="300" spans="1:17" x14ac:dyDescent="0.2">
      <c r="A300" s="91"/>
      <c r="B300" s="93"/>
      <c r="C300" s="95"/>
      <c r="D300" s="36"/>
      <c r="E300" s="42"/>
      <c r="F300" s="43"/>
      <c r="G300" s="43"/>
      <c r="H300" s="43"/>
      <c r="I300" s="43"/>
      <c r="J300" s="34">
        <f t="shared" si="126"/>
        <v>0</v>
      </c>
      <c r="K300" s="55"/>
      <c r="L300" s="43"/>
      <c r="M300" s="34">
        <f t="shared" si="125"/>
        <v>0</v>
      </c>
      <c r="N300" s="55"/>
      <c r="O300" s="43"/>
      <c r="P300" s="33">
        <f t="shared" si="122"/>
        <v>0</v>
      </c>
      <c r="Q300" s="65">
        <f t="shared" si="123"/>
        <v>0</v>
      </c>
    </row>
    <row r="301" spans="1:17" x14ac:dyDescent="0.2">
      <c r="A301" s="91"/>
      <c r="B301" s="93" t="s">
        <v>242</v>
      </c>
      <c r="C301" s="95" t="s">
        <v>243</v>
      </c>
      <c r="D301" s="36"/>
      <c r="E301" s="37">
        <v>0</v>
      </c>
      <c r="F301" s="38">
        <v>0</v>
      </c>
      <c r="G301" s="38">
        <v>106</v>
      </c>
      <c r="H301" s="38">
        <v>0</v>
      </c>
      <c r="I301" s="38">
        <v>0</v>
      </c>
      <c r="J301" s="40">
        <f t="shared" si="126"/>
        <v>106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2"/>
        <v>0</v>
      </c>
      <c r="Q301" s="66">
        <f t="shared" si="123"/>
        <v>106</v>
      </c>
    </row>
    <row r="302" spans="1:17" x14ac:dyDescent="0.2">
      <c r="A302" s="91"/>
      <c r="B302" s="93"/>
      <c r="C302" s="95"/>
      <c r="D302" s="36"/>
      <c r="E302" s="42"/>
      <c r="F302" s="43"/>
      <c r="G302" s="43"/>
      <c r="H302" s="43"/>
      <c r="I302" s="43"/>
      <c r="J302" s="34">
        <f t="shared" si="126"/>
        <v>0</v>
      </c>
      <c r="K302" s="55"/>
      <c r="L302" s="43"/>
      <c r="M302" s="34">
        <f t="shared" si="125"/>
        <v>0</v>
      </c>
      <c r="N302" s="55"/>
      <c r="O302" s="43"/>
      <c r="P302" s="33">
        <f t="shared" si="122"/>
        <v>0</v>
      </c>
      <c r="Q302" s="65">
        <f t="shared" si="123"/>
        <v>0</v>
      </c>
    </row>
    <row r="303" spans="1:17" x14ac:dyDescent="0.2">
      <c r="A303" s="91"/>
      <c r="B303" s="93" t="s">
        <v>244</v>
      </c>
      <c r="C303" s="95" t="s">
        <v>245</v>
      </c>
      <c r="D303" s="36"/>
      <c r="E303" s="37">
        <v>0</v>
      </c>
      <c r="F303" s="38">
        <v>0</v>
      </c>
      <c r="G303" s="38">
        <v>2300</v>
      </c>
      <c r="H303" s="38">
        <v>0</v>
      </c>
      <c r="I303" s="38">
        <v>0</v>
      </c>
      <c r="J303" s="40">
        <f t="shared" si="126"/>
        <v>2300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2"/>
        <v>0</v>
      </c>
      <c r="Q303" s="66">
        <f t="shared" si="123"/>
        <v>2300</v>
      </c>
    </row>
    <row r="304" spans="1:17" x14ac:dyDescent="0.2">
      <c r="A304" s="91"/>
      <c r="B304" s="93"/>
      <c r="C304" s="95"/>
      <c r="D304" s="36"/>
      <c r="E304" s="42"/>
      <c r="F304" s="43"/>
      <c r="G304" s="43"/>
      <c r="H304" s="43"/>
      <c r="I304" s="43"/>
      <c r="J304" s="34">
        <f t="shared" si="126"/>
        <v>0</v>
      </c>
      <c r="K304" s="55"/>
      <c r="L304" s="43"/>
      <c r="M304" s="34">
        <f t="shared" si="125"/>
        <v>0</v>
      </c>
      <c r="N304" s="55"/>
      <c r="O304" s="43"/>
      <c r="P304" s="33">
        <f t="shared" si="122"/>
        <v>0</v>
      </c>
      <c r="Q304" s="65">
        <f t="shared" si="123"/>
        <v>0</v>
      </c>
    </row>
    <row r="305" spans="1:17" x14ac:dyDescent="0.2">
      <c r="A305" s="91"/>
      <c r="B305" s="93" t="s">
        <v>246</v>
      </c>
      <c r="C305" s="95" t="s">
        <v>247</v>
      </c>
      <c r="D305" s="36"/>
      <c r="E305" s="37">
        <v>0</v>
      </c>
      <c r="F305" s="38">
        <v>0</v>
      </c>
      <c r="G305" s="38">
        <v>13700</v>
      </c>
      <c r="H305" s="38">
        <v>0</v>
      </c>
      <c r="I305" s="38">
        <v>0</v>
      </c>
      <c r="J305" s="40">
        <f t="shared" si="126"/>
        <v>13700</v>
      </c>
      <c r="K305" s="44">
        <v>0</v>
      </c>
      <c r="L305" s="38">
        <v>0</v>
      </c>
      <c r="M305" s="40">
        <f t="shared" si="125"/>
        <v>0</v>
      </c>
      <c r="N305" s="44">
        <v>0</v>
      </c>
      <c r="O305" s="38">
        <v>0</v>
      </c>
      <c r="P305" s="39">
        <f t="shared" si="122"/>
        <v>0</v>
      </c>
      <c r="Q305" s="66">
        <f t="shared" si="123"/>
        <v>13700</v>
      </c>
    </row>
    <row r="306" spans="1:17" x14ac:dyDescent="0.2">
      <c r="A306" s="91"/>
      <c r="B306" s="93"/>
      <c r="C306" s="95"/>
      <c r="D306" s="36"/>
      <c r="E306" s="42"/>
      <c r="F306" s="43"/>
      <c r="G306" s="43"/>
      <c r="H306" s="43"/>
      <c r="I306" s="43"/>
      <c r="J306" s="34">
        <f t="shared" si="126"/>
        <v>0</v>
      </c>
      <c r="K306" s="55"/>
      <c r="L306" s="43"/>
      <c r="M306" s="34">
        <f t="shared" si="125"/>
        <v>0</v>
      </c>
      <c r="N306" s="55"/>
      <c r="O306" s="43"/>
      <c r="P306" s="33">
        <f t="shared" si="122"/>
        <v>0</v>
      </c>
      <c r="Q306" s="65">
        <f t="shared" si="123"/>
        <v>0</v>
      </c>
    </row>
    <row r="307" spans="1:17" x14ac:dyDescent="0.2">
      <c r="A307" s="91"/>
      <c r="B307" s="93" t="s">
        <v>248</v>
      </c>
      <c r="C307" s="95" t="s">
        <v>249</v>
      </c>
      <c r="D307" s="36"/>
      <c r="E307" s="37">
        <v>0</v>
      </c>
      <c r="F307" s="38">
        <v>0</v>
      </c>
      <c r="G307" s="38">
        <v>6200</v>
      </c>
      <c r="H307" s="38">
        <v>0</v>
      </c>
      <c r="I307" s="38">
        <v>0</v>
      </c>
      <c r="J307" s="40">
        <f t="shared" si="126"/>
        <v>6200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22"/>
        <v>0</v>
      </c>
      <c r="Q307" s="66">
        <f t="shared" si="123"/>
        <v>6200</v>
      </c>
    </row>
    <row r="308" spans="1:17" x14ac:dyDescent="0.2">
      <c r="A308" s="91"/>
      <c r="B308" s="93"/>
      <c r="C308" s="95"/>
      <c r="D308" s="36"/>
      <c r="E308" s="42"/>
      <c r="F308" s="43"/>
      <c r="G308" s="43"/>
      <c r="H308" s="43"/>
      <c r="I308" s="43"/>
      <c r="J308" s="34">
        <f t="shared" si="126"/>
        <v>0</v>
      </c>
      <c r="K308" s="55"/>
      <c r="L308" s="43"/>
      <c r="M308" s="34">
        <f t="shared" si="125"/>
        <v>0</v>
      </c>
      <c r="N308" s="55"/>
      <c r="O308" s="43"/>
      <c r="P308" s="33">
        <f t="shared" si="122"/>
        <v>0</v>
      </c>
      <c r="Q308" s="65">
        <f t="shared" si="123"/>
        <v>0</v>
      </c>
    </row>
    <row r="309" spans="1:17" ht="12.75" customHeight="1" x14ac:dyDescent="0.2">
      <c r="A309" s="91"/>
      <c r="B309" s="93" t="s">
        <v>250</v>
      </c>
      <c r="C309" s="95" t="s">
        <v>251</v>
      </c>
      <c r="D309" s="36"/>
      <c r="E309" s="37">
        <v>0</v>
      </c>
      <c r="F309" s="38">
        <v>0</v>
      </c>
      <c r="G309" s="38">
        <v>3000</v>
      </c>
      <c r="H309" s="38">
        <v>0</v>
      </c>
      <c r="I309" s="38">
        <v>0</v>
      </c>
      <c r="J309" s="40">
        <f t="shared" si="126"/>
        <v>3000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22"/>
        <v>0</v>
      </c>
      <c r="Q309" s="66">
        <f t="shared" si="123"/>
        <v>3000</v>
      </c>
    </row>
    <row r="310" spans="1:17" x14ac:dyDescent="0.2">
      <c r="A310" s="91"/>
      <c r="B310" s="93"/>
      <c r="C310" s="95"/>
      <c r="D310" s="36"/>
      <c r="E310" s="42"/>
      <c r="F310" s="43"/>
      <c r="G310" s="43"/>
      <c r="H310" s="43"/>
      <c r="I310" s="43"/>
      <c r="J310" s="34">
        <f t="shared" si="126"/>
        <v>0</v>
      </c>
      <c r="K310" s="55"/>
      <c r="L310" s="43"/>
      <c r="M310" s="34">
        <f t="shared" si="125"/>
        <v>0</v>
      </c>
      <c r="N310" s="55"/>
      <c r="O310" s="43"/>
      <c r="P310" s="33">
        <f t="shared" si="122"/>
        <v>0</v>
      </c>
      <c r="Q310" s="65">
        <f t="shared" si="123"/>
        <v>0</v>
      </c>
    </row>
    <row r="311" spans="1:17" x14ac:dyDescent="0.2">
      <c r="A311" s="91"/>
      <c r="B311" s="93" t="s">
        <v>252</v>
      </c>
      <c r="C311" s="95" t="s">
        <v>253</v>
      </c>
      <c r="D311" s="36"/>
      <c r="E311" s="37">
        <v>0</v>
      </c>
      <c r="F311" s="38">
        <v>0</v>
      </c>
      <c r="G311" s="38">
        <v>12000</v>
      </c>
      <c r="H311" s="38">
        <v>0</v>
      </c>
      <c r="I311" s="38">
        <v>0</v>
      </c>
      <c r="J311" s="40">
        <f t="shared" si="126"/>
        <v>12000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22"/>
        <v>0</v>
      </c>
      <c r="Q311" s="66">
        <f t="shared" si="123"/>
        <v>12000</v>
      </c>
    </row>
    <row r="312" spans="1:17" x14ac:dyDescent="0.2">
      <c r="A312" s="91"/>
      <c r="B312" s="93"/>
      <c r="C312" s="95"/>
      <c r="D312" s="36"/>
      <c r="E312" s="42"/>
      <c r="F312" s="43"/>
      <c r="G312" s="43"/>
      <c r="H312" s="43"/>
      <c r="I312" s="43"/>
      <c r="J312" s="34">
        <f t="shared" si="126"/>
        <v>0</v>
      </c>
      <c r="K312" s="55"/>
      <c r="L312" s="43"/>
      <c r="M312" s="34">
        <f t="shared" si="125"/>
        <v>0</v>
      </c>
      <c r="N312" s="55"/>
      <c r="O312" s="43"/>
      <c r="P312" s="33">
        <f t="shared" si="122"/>
        <v>0</v>
      </c>
      <c r="Q312" s="65">
        <f t="shared" si="123"/>
        <v>0</v>
      </c>
    </row>
    <row r="313" spans="1:17" x14ac:dyDescent="0.2">
      <c r="A313" s="91"/>
      <c r="B313" s="93" t="s">
        <v>254</v>
      </c>
      <c r="C313" s="95" t="s">
        <v>255</v>
      </c>
      <c r="D313" s="36"/>
      <c r="E313" s="37">
        <v>0</v>
      </c>
      <c r="F313" s="38">
        <v>0</v>
      </c>
      <c r="G313" s="38">
        <v>0</v>
      </c>
      <c r="H313" s="38">
        <v>0</v>
      </c>
      <c r="I313" s="38">
        <v>0</v>
      </c>
      <c r="J313" s="40">
        <f t="shared" si="126"/>
        <v>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22"/>
        <v>0</v>
      </c>
      <c r="Q313" s="66">
        <f t="shared" si="123"/>
        <v>0</v>
      </c>
    </row>
    <row r="314" spans="1:17" x14ac:dyDescent="0.2">
      <c r="A314" s="91"/>
      <c r="B314" s="93"/>
      <c r="C314" s="95"/>
      <c r="D314" s="36"/>
      <c r="E314" s="42"/>
      <c r="F314" s="43"/>
      <c r="G314" s="43"/>
      <c r="H314" s="43"/>
      <c r="I314" s="43"/>
      <c r="J314" s="34">
        <f t="shared" si="126"/>
        <v>0</v>
      </c>
      <c r="K314" s="55"/>
      <c r="L314" s="43"/>
      <c r="M314" s="34">
        <f t="shared" si="125"/>
        <v>0</v>
      </c>
      <c r="N314" s="55"/>
      <c r="O314" s="43"/>
      <c r="P314" s="33">
        <f t="shared" si="122"/>
        <v>0</v>
      </c>
      <c r="Q314" s="65">
        <f t="shared" si="123"/>
        <v>0</v>
      </c>
    </row>
    <row r="315" spans="1:17" x14ac:dyDescent="0.2">
      <c r="A315" s="91"/>
      <c r="B315" s="93" t="s">
        <v>256</v>
      </c>
      <c r="C315" s="95" t="s">
        <v>257</v>
      </c>
      <c r="D315" s="36"/>
      <c r="E315" s="37">
        <v>0</v>
      </c>
      <c r="F315" s="38">
        <v>0</v>
      </c>
      <c r="G315" s="38">
        <v>1001</v>
      </c>
      <c r="H315" s="38">
        <v>0</v>
      </c>
      <c r="I315" s="38">
        <v>0</v>
      </c>
      <c r="J315" s="40">
        <f t="shared" si="126"/>
        <v>1001</v>
      </c>
      <c r="K315" s="44">
        <v>0</v>
      </c>
      <c r="L315" s="38">
        <v>0</v>
      </c>
      <c r="M315" s="40">
        <f t="shared" si="125"/>
        <v>0</v>
      </c>
      <c r="N315" s="44">
        <v>0</v>
      </c>
      <c r="O315" s="38">
        <v>0</v>
      </c>
      <c r="P315" s="39">
        <f t="shared" si="122"/>
        <v>0</v>
      </c>
      <c r="Q315" s="66">
        <f t="shared" si="123"/>
        <v>1001</v>
      </c>
    </row>
    <row r="316" spans="1:17" x14ac:dyDescent="0.2">
      <c r="A316" s="91"/>
      <c r="B316" s="93"/>
      <c r="C316" s="95"/>
      <c r="D316" s="36"/>
      <c r="E316" s="42"/>
      <c r="F316" s="43"/>
      <c r="G316" s="43"/>
      <c r="H316" s="43"/>
      <c r="I316" s="43"/>
      <c r="J316" s="34">
        <f t="shared" si="126"/>
        <v>0</v>
      </c>
      <c r="K316" s="55"/>
      <c r="L316" s="43"/>
      <c r="M316" s="34">
        <f t="shared" si="125"/>
        <v>0</v>
      </c>
      <c r="N316" s="55"/>
      <c r="O316" s="43"/>
      <c r="P316" s="33">
        <f t="shared" si="122"/>
        <v>0</v>
      </c>
      <c r="Q316" s="65">
        <f t="shared" si="123"/>
        <v>0</v>
      </c>
    </row>
    <row r="317" spans="1:17" x14ac:dyDescent="0.2">
      <c r="A317" s="91" t="s">
        <v>212</v>
      </c>
      <c r="B317" s="93"/>
      <c r="C317" s="95" t="s">
        <v>258</v>
      </c>
      <c r="D317" s="36"/>
      <c r="E317" s="37">
        <v>0</v>
      </c>
      <c r="F317" s="38">
        <v>0</v>
      </c>
      <c r="G317" s="38">
        <v>0</v>
      </c>
      <c r="H317" s="38">
        <v>8506</v>
      </c>
      <c r="I317" s="38">
        <v>0</v>
      </c>
      <c r="J317" s="40">
        <f t="shared" si="126"/>
        <v>8506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22"/>
        <v>0</v>
      </c>
      <c r="Q317" s="66">
        <f t="shared" si="123"/>
        <v>8506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/>
      <c r="I318" s="43"/>
      <c r="J318" s="34">
        <f t="shared" si="126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22"/>
        <v>0</v>
      </c>
      <c r="Q318" s="65">
        <f t="shared" si="123"/>
        <v>0</v>
      </c>
    </row>
    <row r="319" spans="1:17" x14ac:dyDescent="0.2">
      <c r="A319" s="91" t="s">
        <v>212</v>
      </c>
      <c r="B319" s="93"/>
      <c r="C319" s="95" t="s">
        <v>291</v>
      </c>
      <c r="D319" s="36"/>
      <c r="E319" s="37">
        <v>0</v>
      </c>
      <c r="F319" s="38">
        <v>0</v>
      </c>
      <c r="G319" s="38">
        <v>0</v>
      </c>
      <c r="H319" s="38">
        <v>650</v>
      </c>
      <c r="I319" s="38">
        <v>0</v>
      </c>
      <c r="J319" s="40">
        <f t="shared" si="126"/>
        <v>650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22"/>
        <v>0</v>
      </c>
      <c r="Q319" s="66">
        <f t="shared" si="123"/>
        <v>650</v>
      </c>
    </row>
    <row r="320" spans="1:17" x14ac:dyDescent="0.2">
      <c r="A320" s="91"/>
      <c r="B320" s="93"/>
      <c r="C320" s="95"/>
      <c r="D320" s="36"/>
      <c r="E320" s="42"/>
      <c r="F320" s="43"/>
      <c r="G320" s="43"/>
      <c r="H320" s="43"/>
      <c r="I320" s="43"/>
      <c r="J320" s="34">
        <f t="shared" si="126"/>
        <v>0</v>
      </c>
      <c r="K320" s="55"/>
      <c r="L320" s="43"/>
      <c r="M320" s="34">
        <f t="shared" si="125"/>
        <v>0</v>
      </c>
      <c r="N320" s="55"/>
      <c r="O320" s="43"/>
      <c r="P320" s="33">
        <f t="shared" si="122"/>
        <v>0</v>
      </c>
      <c r="Q320" s="65">
        <f t="shared" si="123"/>
        <v>0</v>
      </c>
    </row>
    <row r="321" spans="1:17" x14ac:dyDescent="0.2">
      <c r="A321" s="91" t="s">
        <v>212</v>
      </c>
      <c r="B321" s="93"/>
      <c r="C321" s="95" t="s">
        <v>211</v>
      </c>
      <c r="D321" s="36" t="s">
        <v>120</v>
      </c>
      <c r="E321" s="37">
        <v>0</v>
      </c>
      <c r="F321" s="38">
        <v>0</v>
      </c>
      <c r="G321" s="38">
        <v>0</v>
      </c>
      <c r="H321" s="38">
        <v>0</v>
      </c>
      <c r="I321" s="38">
        <v>0</v>
      </c>
      <c r="J321" s="40">
        <f t="shared" si="126"/>
        <v>0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22"/>
        <v>0</v>
      </c>
      <c r="Q321" s="66">
        <f t="shared" si="123"/>
        <v>0</v>
      </c>
    </row>
    <row r="322" spans="1:17" ht="13.5" thickBot="1" x14ac:dyDescent="0.25">
      <c r="A322" s="92"/>
      <c r="B322" s="94"/>
      <c r="C322" s="96"/>
      <c r="D322" s="67"/>
      <c r="E322" s="51"/>
      <c r="F322" s="45"/>
      <c r="G322" s="45"/>
      <c r="H322" s="45"/>
      <c r="I322" s="45"/>
      <c r="J322" s="24">
        <f>SUM(E322:I322)</f>
        <v>0</v>
      </c>
      <c r="K322" s="56"/>
      <c r="L322" s="45"/>
      <c r="M322" s="24">
        <f>SUM(K322:L322)</f>
        <v>0</v>
      </c>
      <c r="N322" s="56"/>
      <c r="O322" s="45"/>
      <c r="P322" s="23">
        <f>SUM(N322:O322)</f>
        <v>0</v>
      </c>
      <c r="Q322" s="63">
        <f t="shared" si="123"/>
        <v>0</v>
      </c>
    </row>
  </sheetData>
  <mergeCells count="495"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89:D90"/>
    <mergeCell ref="D116:D117"/>
    <mergeCell ref="D133:D134"/>
    <mergeCell ref="D219:D220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7:D178"/>
    <mergeCell ref="A180:B181"/>
    <mergeCell ref="C180:C181"/>
    <mergeCell ref="D180:D181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2:A183"/>
    <mergeCell ref="B182:B183"/>
    <mergeCell ref="C182:C183"/>
    <mergeCell ref="A184:A185"/>
    <mergeCell ref="B184:B185"/>
    <mergeCell ref="C184:C185"/>
    <mergeCell ref="A177:A178"/>
    <mergeCell ref="B177:B178"/>
    <mergeCell ref="C177:C178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D206:D207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6:A217"/>
    <mergeCell ref="B216:B217"/>
    <mergeCell ref="C216:C217"/>
    <mergeCell ref="A219:B220"/>
    <mergeCell ref="A210:A211"/>
    <mergeCell ref="B210:B211"/>
    <mergeCell ref="C210:C211"/>
    <mergeCell ref="A212:A213"/>
    <mergeCell ref="B212:B213"/>
    <mergeCell ref="C212:C213"/>
    <mergeCell ref="A223:A224"/>
    <mergeCell ref="B223:B224"/>
    <mergeCell ref="C223:C224"/>
    <mergeCell ref="A225:A226"/>
    <mergeCell ref="B225:B226"/>
    <mergeCell ref="C225:C226"/>
    <mergeCell ref="C219:C220"/>
    <mergeCell ref="A221:A222"/>
    <mergeCell ref="B221:B222"/>
    <mergeCell ref="C221:C222"/>
    <mergeCell ref="A231:A232"/>
    <mergeCell ref="B231:B232"/>
    <mergeCell ref="C231:C232"/>
    <mergeCell ref="A233:A234"/>
    <mergeCell ref="B233:B234"/>
    <mergeCell ref="C233:C234"/>
    <mergeCell ref="A227:A228"/>
    <mergeCell ref="B227:B228"/>
    <mergeCell ref="C227:C228"/>
    <mergeCell ref="A229:A230"/>
    <mergeCell ref="B229:B230"/>
    <mergeCell ref="C229:C230"/>
    <mergeCell ref="C242:C243"/>
    <mergeCell ref="D242:D243"/>
    <mergeCell ref="A239:A240"/>
    <mergeCell ref="B239:B240"/>
    <mergeCell ref="C239:C240"/>
    <mergeCell ref="A242:B243"/>
    <mergeCell ref="D244:D245"/>
    <mergeCell ref="A235:A236"/>
    <mergeCell ref="B235:B236"/>
    <mergeCell ref="C235:C236"/>
    <mergeCell ref="A237:A238"/>
    <mergeCell ref="B237:B238"/>
    <mergeCell ref="C237:C238"/>
    <mergeCell ref="A248:A249"/>
    <mergeCell ref="B248:B249"/>
    <mergeCell ref="C248:C249"/>
    <mergeCell ref="A250:A251"/>
    <mergeCell ref="B250:B251"/>
    <mergeCell ref="C250:C251"/>
    <mergeCell ref="A244:A245"/>
    <mergeCell ref="B244:B245"/>
    <mergeCell ref="C244:C245"/>
    <mergeCell ref="A246:A247"/>
    <mergeCell ref="B246:B247"/>
    <mergeCell ref="C246:C247"/>
    <mergeCell ref="A258:A259"/>
    <mergeCell ref="B258:B259"/>
    <mergeCell ref="C258:C259"/>
    <mergeCell ref="A252:A253"/>
    <mergeCell ref="B252:B253"/>
    <mergeCell ref="C252:C253"/>
    <mergeCell ref="A254:A255"/>
    <mergeCell ref="B254:B255"/>
    <mergeCell ref="A256:A257"/>
    <mergeCell ref="B256:B257"/>
    <mergeCell ref="A260:A261"/>
    <mergeCell ref="B260:B261"/>
    <mergeCell ref="C260:C261"/>
    <mergeCell ref="A263:B264"/>
    <mergeCell ref="D263:D264"/>
    <mergeCell ref="C263:C264"/>
    <mergeCell ref="A265:A266"/>
    <mergeCell ref="B265:B266"/>
    <mergeCell ref="C265:C266"/>
    <mergeCell ref="A271:A272"/>
    <mergeCell ref="B271:B272"/>
    <mergeCell ref="C271:C272"/>
    <mergeCell ref="A273:A274"/>
    <mergeCell ref="B273:B274"/>
    <mergeCell ref="C273:C274"/>
    <mergeCell ref="A267:A268"/>
    <mergeCell ref="B267:B268"/>
    <mergeCell ref="C267:C268"/>
    <mergeCell ref="A269:A270"/>
    <mergeCell ref="B269:B270"/>
    <mergeCell ref="C269:C270"/>
    <mergeCell ref="A279:A280"/>
    <mergeCell ref="B279:B280"/>
    <mergeCell ref="C279:C280"/>
    <mergeCell ref="A281:A282"/>
    <mergeCell ref="B281:B282"/>
    <mergeCell ref="C281:C282"/>
    <mergeCell ref="A275:A276"/>
    <mergeCell ref="B275:B276"/>
    <mergeCell ref="C275:C276"/>
    <mergeCell ref="A277:A278"/>
    <mergeCell ref="B277:B278"/>
    <mergeCell ref="C277:C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C315:C316"/>
    <mergeCell ref="A317:A318"/>
    <mergeCell ref="B317:B318"/>
    <mergeCell ref="C317:C3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opLeftCell="A108" workbookViewId="0">
      <selection activeCell="E139" sqref="A139:XFD14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ht="15.75" customHeigh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customHeight="1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9.5" customHeight="1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E6+E39+E58+E85+E96+E109+E116+E133+E146+E157+E180+E219+E242+E263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K6+K39+K58+K85+K96+K109+K116+K133+K146+K157+K180+K219+K242+K263</f>
        <v>805397</v>
      </c>
      <c r="L4" s="5">
        <f>L6+L39+L58+L85+L96+L109+L116+L133+L146+L157+L180+L219+L242+L263</f>
        <v>0</v>
      </c>
      <c r="M4" s="5">
        <f>SUM(K4:L4)</f>
        <v>805397</v>
      </c>
      <c r="N4" s="5">
        <f>N6+N39+N58+N85+N96+N109+N116+N133+N146+N157+N180+N219+N242+N263</f>
        <v>0</v>
      </c>
      <c r="O4" s="7">
        <f>O6+O39+O58+O85+O96+O109+O116+O133+O146+O157+O180+O219+O242+O263</f>
        <v>183976</v>
      </c>
      <c r="P4" s="7">
        <f>SUM(N4:O4)</f>
        <v>183976</v>
      </c>
      <c r="Q4" s="8">
        <f>P4+M4+J4</f>
        <v>3505670</v>
      </c>
      <c r="S4" s="10"/>
    </row>
    <row r="5" spans="1:19" ht="19.5" customHeight="1" thickBot="1" x14ac:dyDescent="0.25">
      <c r="A5" s="123"/>
      <c r="B5" s="124"/>
      <c r="C5" s="109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K7+K40+K59+K86+K97+K110+K117+K134+K147+K158+K181+K220+K243+K264</f>
        <v>0</v>
      </c>
      <c r="L5" s="13">
        <f>L7+L40+L59+L86+L97+L110+L117+L134+L147+L158+L181+L220+L243+L264</f>
        <v>0</v>
      </c>
      <c r="M5" s="13">
        <f>SUM(K5:L5)</f>
        <v>0</v>
      </c>
      <c r="N5" s="13">
        <f>N7+N40+N59+N86+N97+N110+N117+N134+N147+N158+N181+N220+N243+N264</f>
        <v>0</v>
      </c>
      <c r="O5" s="13">
        <f>O7+O40+O59+O86+O97+O110+O117+O134+O147+O158+O181+O220+O243+O264</f>
        <v>0</v>
      </c>
      <c r="P5" s="14">
        <f>SUM(N5:O5)</f>
        <v>0</v>
      </c>
      <c r="Q5" s="15">
        <f>P5+M5+J5</f>
        <v>0</v>
      </c>
    </row>
    <row r="6" spans="1:19" ht="18" customHeight="1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06"/>
      <c r="B7" s="107"/>
      <c r="C7" s="109"/>
      <c r="D7" s="10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ht="12.75" customHeight="1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93"/>
      <c r="B9" s="93"/>
      <c r="C9" s="95"/>
      <c r="D9" s="111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ht="12.75" customHeight="1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93"/>
      <c r="B11" s="93"/>
      <c r="C11" s="9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ht="12.75" customHeight="1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93"/>
      <c r="B13" s="93"/>
      <c r="C13" s="9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ht="12.75" customHeight="1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93"/>
      <c r="B15" s="93"/>
      <c r="C15" s="9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ht="12.75" customHeight="1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ht="12.75" customHeight="1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ht="12.75" customHeight="1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2.75" customHeight="1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ht="12.75" customHeight="1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2.75" customHeight="1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2.75" customHeight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4">
        <f t="shared" si="15"/>
        <v>0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0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ht="12.75" customHeight="1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ht="12.75" customHeight="1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ht="12.75" customHeight="1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/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8" x14ac:dyDescent="0.2">
      <c r="A81" s="93"/>
      <c r="B81" s="93"/>
      <c r="C81" s="95" t="s">
        <v>78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8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8" ht="13.5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8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8" ht="12.75" customHeight="1" x14ac:dyDescent="0.2">
      <c r="A85" s="104" t="s">
        <v>79</v>
      </c>
      <c r="B85" s="105"/>
      <c r="C85" s="108" t="s">
        <v>80</v>
      </c>
      <c r="D85" s="101"/>
      <c r="E85" s="16">
        <f t="shared" ref="E85:I86" si="27">E87+E89+E91+E93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29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0">SUM(N85:O85)</f>
        <v>0</v>
      </c>
      <c r="Q85" s="20">
        <f>P85+M85+J85</f>
        <v>18727</v>
      </c>
    </row>
    <row r="86" spans="1:18" ht="13.5" customHeight="1" thickBot="1" x14ac:dyDescent="0.25">
      <c r="A86" s="106"/>
      <c r="B86" s="107"/>
      <c r="C86" s="109"/>
      <c r="D86" s="102"/>
      <c r="E86" s="21">
        <f t="shared" si="27"/>
        <v>0</v>
      </c>
      <c r="F86" s="22">
        <f t="shared" si="27"/>
        <v>0</v>
      </c>
      <c r="G86" s="22">
        <f t="shared" si="27"/>
        <v>0</v>
      </c>
      <c r="H86" s="22">
        <f t="shared" si="27"/>
        <v>0</v>
      </c>
      <c r="I86" s="22">
        <f t="shared" si="27"/>
        <v>0</v>
      </c>
      <c r="J86" s="24">
        <f t="shared" si="28"/>
        <v>0</v>
      </c>
      <c r="K86" s="53">
        <f>K88+K90+K92+K94</f>
        <v>0</v>
      </c>
      <c r="L86" s="22">
        <f>L88+L90+L92+L94</f>
        <v>0</v>
      </c>
      <c r="M86" s="24">
        <f t="shared" si="29"/>
        <v>0</v>
      </c>
      <c r="N86" s="53">
        <f>N88+N90+N92+N94</f>
        <v>0</v>
      </c>
      <c r="O86" s="22">
        <f>O88+O90+O92+O94</f>
        <v>0</v>
      </c>
      <c r="P86" s="24">
        <f t="shared" si="30"/>
        <v>0</v>
      </c>
      <c r="Q86" s="25">
        <f t="shared" ref="Q86:Q94" si="31">P86+M86+J86</f>
        <v>0</v>
      </c>
    </row>
    <row r="87" spans="1:18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8" x14ac:dyDescent="0.2">
      <c r="A88" s="93"/>
      <c r="B88" s="93"/>
      <c r="C88" s="95"/>
      <c r="D88" s="36"/>
      <c r="E88" s="42"/>
      <c r="F88" s="43"/>
      <c r="G88" s="43"/>
      <c r="H88" s="43"/>
      <c r="I88" s="43"/>
      <c r="J88" s="34">
        <f t="shared" si="28"/>
        <v>0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0</v>
      </c>
    </row>
    <row r="89" spans="1:18" ht="12.75" customHeight="1" x14ac:dyDescent="0.2">
      <c r="A89" s="138"/>
      <c r="B89" s="97" t="s">
        <v>81</v>
      </c>
      <c r="C89" s="97"/>
      <c r="D89" s="99" t="s">
        <v>84</v>
      </c>
      <c r="E89" s="89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  <c r="R89" s="41">
        <f>P89+M89+J89</f>
        <v>0</v>
      </c>
    </row>
    <row r="90" spans="1:18" x14ac:dyDescent="0.2">
      <c r="A90" s="138"/>
      <c r="B90" s="98"/>
      <c r="C90" s="98"/>
      <c r="D90" s="100"/>
      <c r="E90" s="89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  <c r="R90" s="35">
        <f>P90+M90+J90</f>
        <v>0</v>
      </c>
    </row>
    <row r="91" spans="1:18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8" x14ac:dyDescent="0.2">
      <c r="A92" s="93"/>
      <c r="B92" s="93"/>
      <c r="C92" s="95"/>
      <c r="D92" s="111"/>
      <c r="E92" s="42"/>
      <c r="F92" s="43"/>
      <c r="G92" s="43"/>
      <c r="H92" s="43"/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8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8" ht="13.5" thickBot="1" x14ac:dyDescent="0.25">
      <c r="A94" s="94"/>
      <c r="B94" s="94"/>
      <c r="C94" s="96"/>
      <c r="D94" s="50"/>
      <c r="E94" s="51"/>
      <c r="F94" s="45"/>
      <c r="G94" s="45"/>
      <c r="H94" s="45"/>
      <c r="I94" s="45"/>
      <c r="J94" s="24">
        <f t="shared" si="28"/>
        <v>0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0</v>
      </c>
    </row>
    <row r="95" spans="1:18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2.75" customHeight="1" x14ac:dyDescent="0.2">
      <c r="A96" s="104" t="s">
        <v>89</v>
      </c>
      <c r="B96" s="105"/>
      <c r="C96" s="108" t="s">
        <v>90</v>
      </c>
      <c r="D96" s="10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13.5" customHeight="1" thickBot="1" x14ac:dyDescent="0.25">
      <c r="A97" s="106"/>
      <c r="B97" s="107"/>
      <c r="C97" s="109"/>
      <c r="D97" s="102"/>
      <c r="E97" s="21">
        <f t="shared" si="32"/>
        <v>0</v>
      </c>
      <c r="F97" s="22">
        <f t="shared" si="32"/>
        <v>0</v>
      </c>
      <c r="G97" s="22">
        <f t="shared" si="32"/>
        <v>0</v>
      </c>
      <c r="H97" s="22">
        <f t="shared" si="32"/>
        <v>0</v>
      </c>
      <c r="I97" s="22">
        <f t="shared" si="32"/>
        <v>0</v>
      </c>
      <c r="J97" s="24">
        <f t="shared" si="33"/>
        <v>0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0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93"/>
      <c r="B99" s="93"/>
      <c r="C99" s="95"/>
      <c r="D99" s="36"/>
      <c r="E99" s="42"/>
      <c r="F99" s="43"/>
      <c r="G99" s="43"/>
      <c r="H99" s="43"/>
      <c r="I99" s="43"/>
      <c r="J99" s="34">
        <f t="shared" si="33"/>
        <v>0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0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/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93"/>
      <c r="B103" s="93"/>
      <c r="C103" s="95"/>
      <c r="D103" s="36"/>
      <c r="E103" s="42"/>
      <c r="F103" s="43"/>
      <c r="G103" s="43"/>
      <c r="H103" s="43"/>
      <c r="I103" s="43"/>
      <c r="J103" s="34">
        <f t="shared" si="33"/>
        <v>0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0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93"/>
      <c r="B105" s="93"/>
      <c r="C105" s="95"/>
      <c r="D105" s="36"/>
      <c r="E105" s="42"/>
      <c r="F105" s="43"/>
      <c r="G105" s="43"/>
      <c r="H105" s="43"/>
      <c r="I105" s="43"/>
      <c r="J105" s="34">
        <f t="shared" si="33"/>
        <v>0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0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/>
      <c r="G107" s="45"/>
      <c r="H107" s="45"/>
      <c r="I107" s="45"/>
      <c r="J107" s="24">
        <f t="shared" si="33"/>
        <v>0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06"/>
      <c r="B110" s="107"/>
      <c r="C110" s="109"/>
      <c r="D110" s="102"/>
      <c r="E110" s="21">
        <f t="shared" si="37"/>
        <v>0</v>
      </c>
      <c r="F110" s="22">
        <f t="shared" si="37"/>
        <v>0</v>
      </c>
      <c r="G110" s="22">
        <f t="shared" si="37"/>
        <v>0</v>
      </c>
      <c r="H110" s="22">
        <f t="shared" si="37"/>
        <v>0</v>
      </c>
      <c r="I110" s="22">
        <f t="shared" si="37"/>
        <v>0</v>
      </c>
      <c r="J110" s="24">
        <f t="shared" si="38"/>
        <v>0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0</v>
      </c>
    </row>
    <row r="111" spans="1:17" ht="12.75" customHeight="1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/>
      <c r="H112" s="43"/>
      <c r="I112" s="43"/>
      <c r="J112" s="34">
        <f t="shared" si="38"/>
        <v>0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0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/>
      <c r="H114" s="45"/>
      <c r="I114" s="45"/>
      <c r="J114" s="24">
        <f t="shared" si="38"/>
        <v>0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si="42"/>
        <v>0</v>
      </c>
      <c r="G117" s="22">
        <f t="shared" si="42"/>
        <v>0</v>
      </c>
      <c r="H117" s="22">
        <f t="shared" si="42"/>
        <v>0</v>
      </c>
      <c r="I117" s="22">
        <f t="shared" si="42"/>
        <v>0</v>
      </c>
      <c r="J117" s="24">
        <f t="shared" si="43"/>
        <v>0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0</v>
      </c>
      <c r="P117" s="24">
        <f t="shared" si="47"/>
        <v>0</v>
      </c>
      <c r="Q117" s="25">
        <f t="shared" si="48"/>
        <v>0</v>
      </c>
    </row>
    <row r="118" spans="1:17" ht="12.75" customHeight="1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/>
      <c r="H119" s="43"/>
      <c r="I119" s="43"/>
      <c r="J119" s="34">
        <f t="shared" si="43"/>
        <v>0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0</v>
      </c>
    </row>
    <row r="120" spans="1:17" ht="12.75" customHeight="1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/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/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/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/>
      <c r="J127" s="34">
        <f t="shared" si="43"/>
        <v>0</v>
      </c>
      <c r="K127" s="42"/>
      <c r="L127" s="43"/>
      <c r="M127" s="34">
        <f t="shared" si="45"/>
        <v>0</v>
      </c>
      <c r="N127" s="55"/>
      <c r="O127" s="43"/>
      <c r="P127" s="34">
        <f t="shared" si="47"/>
        <v>0</v>
      </c>
      <c r="Q127" s="35">
        <f t="shared" si="48"/>
        <v>0</v>
      </c>
    </row>
    <row r="128" spans="1:17" ht="12.75" customHeight="1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49"/>
        <v>0</v>
      </c>
      <c r="K131" s="51"/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04" t="s">
        <v>121</v>
      </c>
      <c r="B133" s="105"/>
      <c r="C133" s="108" t="s">
        <v>122</v>
      </c>
      <c r="D133" s="10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13"/>
      <c r="B134" s="114"/>
      <c r="C134" s="115"/>
      <c r="D134" s="111"/>
      <c r="E134" s="31">
        <f t="shared" si="52"/>
        <v>0</v>
      </c>
      <c r="F134" s="32">
        <f t="shared" si="52"/>
        <v>0</v>
      </c>
      <c r="G134" s="32">
        <f t="shared" si="52"/>
        <v>0</v>
      </c>
      <c r="H134" s="32">
        <f t="shared" si="52"/>
        <v>0</v>
      </c>
      <c r="I134" s="32">
        <f t="shared" si="52"/>
        <v>0</v>
      </c>
      <c r="J134" s="33">
        <f t="shared" si="53"/>
        <v>0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0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91"/>
      <c r="B136" s="93"/>
      <c r="C136" s="95"/>
      <c r="D136" s="36"/>
      <c r="E136" s="42"/>
      <c r="F136" s="43"/>
      <c r="G136" s="43"/>
      <c r="H136" s="43"/>
      <c r="I136" s="43"/>
      <c r="J136" s="34">
        <f t="shared" si="53"/>
        <v>0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0</v>
      </c>
    </row>
    <row r="137" spans="1:17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x14ac:dyDescent="0.2">
      <c r="A138" s="91"/>
      <c r="B138" s="93"/>
      <c r="C138" s="95"/>
      <c r="D138" s="11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idden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idden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92"/>
      <c r="B144" s="94"/>
      <c r="C144" s="96"/>
      <c r="D144" s="50"/>
      <c r="E144" s="51"/>
      <c r="F144" s="45"/>
      <c r="G144" s="45"/>
      <c r="H144" s="45"/>
      <c r="I144" s="45"/>
      <c r="J144" s="23">
        <f t="shared" si="53"/>
        <v>0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0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04" t="s">
        <v>135</v>
      </c>
      <c r="B146" s="105"/>
      <c r="C146" s="108" t="s">
        <v>136</v>
      </c>
      <c r="D146" s="11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06"/>
      <c r="B147" s="107"/>
      <c r="C147" s="109"/>
      <c r="D147" s="117"/>
      <c r="E147" s="21">
        <f t="shared" si="57"/>
        <v>0</v>
      </c>
      <c r="F147" s="22">
        <f t="shared" si="57"/>
        <v>0</v>
      </c>
      <c r="G147" s="22">
        <f t="shared" si="57"/>
        <v>0</v>
      </c>
      <c r="H147" s="22">
        <f t="shared" si="57"/>
        <v>0</v>
      </c>
      <c r="I147" s="22">
        <f>I149+I151+I153+I155</f>
        <v>0</v>
      </c>
      <c r="J147" s="24">
        <f>SUM(E147:I147)</f>
        <v>0</v>
      </c>
      <c r="K147" s="53">
        <f>K149+K151+K153+K155</f>
        <v>0</v>
      </c>
      <c r="L147" s="22">
        <f>L149+L151+L153+L155</f>
        <v>0</v>
      </c>
      <c r="M147" s="24">
        <f t="shared" si="58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0</v>
      </c>
    </row>
    <row r="148" spans="1:17" ht="12.75" customHeight="1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/>
      <c r="I149" s="43"/>
      <c r="J149" s="34">
        <f t="shared" si="60"/>
        <v>0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0</v>
      </c>
    </row>
    <row r="150" spans="1:17" ht="12.75" customHeight="1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/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/>
      <c r="H153" s="43"/>
      <c r="I153" s="43"/>
      <c r="J153" s="34">
        <f>SUM(E153:I153)</f>
        <v>0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0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60"/>
        <v>0</v>
      </c>
      <c r="K155" s="56"/>
      <c r="L155" s="45"/>
      <c r="M155" s="24">
        <f t="shared" si="58"/>
        <v>0</v>
      </c>
      <c r="N155" s="56"/>
      <c r="O155" s="45"/>
      <c r="P155" s="24">
        <f t="shared" si="59"/>
        <v>0</v>
      </c>
      <c r="Q155" s="25">
        <f t="shared" si="61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0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0" si="65">SUM(K157:L157)</f>
        <v>5000</v>
      </c>
      <c r="N157" s="52">
        <f t="shared" ref="N157:O158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13"/>
      <c r="B158" s="114"/>
      <c r="C158" s="115"/>
      <c r="D158" s="111"/>
      <c r="E158" s="31">
        <f t="shared" ref="E158:I158" si="68">E160+E162+E164+E166+E168+E170+E172++E174+E176+E178</f>
        <v>0</v>
      </c>
      <c r="F158" s="32">
        <f t="shared" si="68"/>
        <v>0</v>
      </c>
      <c r="G158" s="32">
        <f t="shared" si="68"/>
        <v>0</v>
      </c>
      <c r="H158" s="32">
        <f t="shared" si="68"/>
        <v>0</v>
      </c>
      <c r="I158" s="32">
        <f t="shared" si="68"/>
        <v>0</v>
      </c>
      <c r="J158" s="34">
        <f t="shared" si="63"/>
        <v>0</v>
      </c>
      <c r="K158" s="57">
        <f t="shared" ref="K158:L158" si="69">K160+K162+K164+K166+K168+K170+K172++K174+K176+K178</f>
        <v>0</v>
      </c>
      <c r="L158" s="32">
        <f t="shared" si="69"/>
        <v>0</v>
      </c>
      <c r="M158" s="34">
        <f t="shared" si="65"/>
        <v>0</v>
      </c>
      <c r="N158" s="57">
        <f t="shared" si="66"/>
        <v>0</v>
      </c>
      <c r="O158" s="32">
        <f t="shared" si="66"/>
        <v>0</v>
      </c>
      <c r="P158" s="34">
        <f t="shared" ref="P158:P170" si="70">SUM(N158:O158)</f>
        <v>0</v>
      </c>
      <c r="Q158" s="35">
        <f t="shared" si="67"/>
        <v>0</v>
      </c>
    </row>
    <row r="159" spans="1:17" ht="12.75" customHeight="1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0"/>
        <v>0</v>
      </c>
      <c r="Q159" s="30">
        <f t="shared" si="67"/>
        <v>41527</v>
      </c>
    </row>
    <row r="160" spans="1:17" x14ac:dyDescent="0.2">
      <c r="A160" s="91"/>
      <c r="B160" s="93"/>
      <c r="C160" s="95"/>
      <c r="D160" s="36"/>
      <c r="E160" s="42"/>
      <c r="F160" s="43"/>
      <c r="G160" s="43"/>
      <c r="H160" s="43"/>
      <c r="I160" s="43"/>
      <c r="J160" s="34">
        <f t="shared" si="63"/>
        <v>0</v>
      </c>
      <c r="K160" s="42"/>
      <c r="L160" s="43"/>
      <c r="M160" s="34">
        <f t="shared" si="65"/>
        <v>0</v>
      </c>
      <c r="N160" s="55"/>
      <c r="O160" s="43"/>
      <c r="P160" s="34">
        <f t="shared" si="70"/>
        <v>0</v>
      </c>
      <c r="Q160" s="35">
        <f t="shared" si="67"/>
        <v>0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0"/>
        <v>0</v>
      </c>
      <c r="Q161" s="41">
        <f t="shared" si="67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/>
      <c r="H162" s="43"/>
      <c r="I162" s="43"/>
      <c r="J162" s="34">
        <f t="shared" si="63"/>
        <v>0</v>
      </c>
      <c r="K162" s="55"/>
      <c r="L162" s="43"/>
      <c r="M162" s="34">
        <f t="shared" si="65"/>
        <v>0</v>
      </c>
      <c r="N162" s="55"/>
      <c r="O162" s="43"/>
      <c r="P162" s="34">
        <f t="shared" si="70"/>
        <v>0</v>
      </c>
      <c r="Q162" s="35">
        <f t="shared" si="67"/>
        <v>0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7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/>
      <c r="H164" s="43"/>
      <c r="I164" s="43"/>
      <c r="J164" s="34">
        <f t="shared" si="63"/>
        <v>0</v>
      </c>
      <c r="K164" s="55"/>
      <c r="L164" s="43"/>
      <c r="M164" s="34">
        <f t="shared" si="65"/>
        <v>0</v>
      </c>
      <c r="N164" s="55"/>
      <c r="O164" s="43"/>
      <c r="P164" s="34">
        <f t="shared" si="70"/>
        <v>0</v>
      </c>
      <c r="Q164" s="35">
        <f t="shared" si="67"/>
        <v>0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/>
      <c r="H166" s="43"/>
      <c r="I166" s="43"/>
      <c r="J166" s="34">
        <f t="shared" si="63"/>
        <v>0</v>
      </c>
      <c r="K166" s="55"/>
      <c r="L166" s="43"/>
      <c r="M166" s="34">
        <f t="shared" ref="M166" si="71">SUM(K166:L166)</f>
        <v>0</v>
      </c>
      <c r="N166" s="55"/>
      <c r="O166" s="43"/>
      <c r="P166" s="34">
        <f t="shared" ref="P166" si="72">SUM(N166:O166)</f>
        <v>0</v>
      </c>
      <c r="Q166" s="35">
        <f t="shared" si="67"/>
        <v>0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/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0"/>
        <v>0</v>
      </c>
      <c r="Q169" s="41">
        <f t="shared" si="67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3"/>
        <v>0</v>
      </c>
      <c r="K170" s="55"/>
      <c r="L170" s="43"/>
      <c r="M170" s="34">
        <f t="shared" si="65"/>
        <v>0</v>
      </c>
      <c r="N170" s="55"/>
      <c r="O170" s="43"/>
      <c r="P170" s="34">
        <f t="shared" si="70"/>
        <v>0</v>
      </c>
      <c r="Q170" s="35">
        <f t="shared" si="67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3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4">SUM(N171:O171)</f>
        <v>0</v>
      </c>
      <c r="Q171" s="41">
        <f t="shared" si="67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/>
      <c r="H172" s="43"/>
      <c r="I172" s="43"/>
      <c r="J172" s="34">
        <f t="shared" ref="J172:J178" si="75">SUM(E172:I172)</f>
        <v>0</v>
      </c>
      <c r="K172" s="55"/>
      <c r="L172" s="43"/>
      <c r="M172" s="34">
        <f t="shared" ref="M172:M178" si="76">SUM(K172:L172)</f>
        <v>0</v>
      </c>
      <c r="N172" s="55"/>
      <c r="O172" s="43"/>
      <c r="P172" s="34">
        <f t="shared" ref="P172" si="77">SUM(N172:O172)</f>
        <v>0</v>
      </c>
      <c r="Q172" s="35">
        <f t="shared" si="67"/>
        <v>0</v>
      </c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8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9">SUM(N173:O173)</f>
        <v>0</v>
      </c>
      <c r="Q173" s="41">
        <f t="shared" si="67"/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/>
      <c r="H174" s="43"/>
      <c r="I174" s="43"/>
      <c r="J174" s="34">
        <f t="shared" si="75"/>
        <v>0</v>
      </c>
      <c r="K174" s="55"/>
      <c r="L174" s="43"/>
      <c r="M174" s="34">
        <f t="shared" si="76"/>
        <v>0</v>
      </c>
      <c r="N174" s="55"/>
      <c r="O174" s="43"/>
      <c r="P174" s="34">
        <f t="shared" ref="P174" si="80">SUM(N174:O174)</f>
        <v>0</v>
      </c>
      <c r="Q174" s="35">
        <f t="shared" si="67"/>
        <v>0</v>
      </c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1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2">SUM(N175:O175)</f>
        <v>0</v>
      </c>
      <c r="Q175" s="41">
        <f t="shared" si="67"/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/>
      <c r="H176" s="43"/>
      <c r="I176" s="43"/>
      <c r="J176" s="34">
        <f t="shared" si="75"/>
        <v>0</v>
      </c>
      <c r="K176" s="55"/>
      <c r="L176" s="43"/>
      <c r="M176" s="34">
        <f t="shared" si="76"/>
        <v>0</v>
      </c>
      <c r="N176" s="55"/>
      <c r="O176" s="43"/>
      <c r="P176" s="34">
        <f t="shared" ref="P176:P178" si="83">SUM(N176:O176)</f>
        <v>0</v>
      </c>
      <c r="Q176" s="35">
        <f t="shared" si="67"/>
        <v>0</v>
      </c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75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3"/>
        <v>0</v>
      </c>
      <c r="Q177" s="41">
        <f t="shared" si="67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/>
      <c r="H178" s="45"/>
      <c r="I178" s="45"/>
      <c r="J178" s="24">
        <f t="shared" si="75"/>
        <v>0</v>
      </c>
      <c r="K178" s="56"/>
      <c r="L178" s="45"/>
      <c r="M178" s="24">
        <f t="shared" si="76"/>
        <v>0</v>
      </c>
      <c r="N178" s="56"/>
      <c r="O178" s="45"/>
      <c r="P178" s="24">
        <f t="shared" si="83"/>
        <v>0</v>
      </c>
      <c r="Q178" s="25">
        <f t="shared" si="67"/>
        <v>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 customHeight="1" x14ac:dyDescent="0.2">
      <c r="A180" s="104" t="s">
        <v>149</v>
      </c>
      <c r="B180" s="105"/>
      <c r="C180" s="108" t="s">
        <v>150</v>
      </c>
      <c r="D180" s="101"/>
      <c r="E180" s="16">
        <f>E182+E184+E186+E188++E202+E204+E206+E214+E216</f>
        <v>92946</v>
      </c>
      <c r="F180" s="17">
        <f t="shared" ref="F180:H180" si="84">F182+F184+F186+F188++F202+F204+F206+F214+F216</f>
        <v>32489</v>
      </c>
      <c r="G180" s="17">
        <f>G182+G184+G186+G188++G202+G204+G206+G214+G216</f>
        <v>283009</v>
      </c>
      <c r="H180" s="17">
        <f t="shared" si="84"/>
        <v>500</v>
      </c>
      <c r="I180" s="17">
        <f>I182+I184+I186+I188++I202+I204+I206+I214+I216</f>
        <v>600</v>
      </c>
      <c r="J180" s="19">
        <f>SUM(E180:I180)</f>
        <v>409544</v>
      </c>
      <c r="K180" s="52">
        <f>K182+K184+K186+K188++K202+K204+K206+K214+K216</f>
        <v>408307</v>
      </c>
      <c r="L180" s="17">
        <f>L182+L184+L186+L188++L202+L204+L206+L214+L216</f>
        <v>0</v>
      </c>
      <c r="M180" s="19">
        <f t="shared" ref="M180:M207" si="85">SUM(K180:L180)</f>
        <v>408307</v>
      </c>
      <c r="N180" s="52">
        <f>N182+N184+N186+N188++N202+N204+N206+N214+N216</f>
        <v>0</v>
      </c>
      <c r="O180" s="17">
        <f>O182+O184+O186+O188++O202+O204+O206+O214+O216</f>
        <v>90700</v>
      </c>
      <c r="P180" s="19">
        <f>SUM(N180:O180)</f>
        <v>90700</v>
      </c>
      <c r="Q180" s="20">
        <f>P180+M180+J180</f>
        <v>908551</v>
      </c>
    </row>
    <row r="181" spans="1:17" ht="13.5" customHeight="1" thickBot="1" x14ac:dyDescent="0.25">
      <c r="A181" s="106"/>
      <c r="B181" s="107"/>
      <c r="C181" s="109"/>
      <c r="D181" s="102"/>
      <c r="E181" s="21">
        <f t="shared" ref="E181:I181" si="86">E183+E185+E187+E189++E203+E205+E207+E215+E217</f>
        <v>0</v>
      </c>
      <c r="F181" s="22">
        <f t="shared" si="86"/>
        <v>0</v>
      </c>
      <c r="G181" s="22">
        <f t="shared" si="86"/>
        <v>0</v>
      </c>
      <c r="H181" s="22">
        <f t="shared" si="86"/>
        <v>0</v>
      </c>
      <c r="I181" s="22">
        <f t="shared" si="86"/>
        <v>0</v>
      </c>
      <c r="J181" s="24">
        <f t="shared" ref="J181:J217" si="87">SUM(E181:I181)</f>
        <v>0</v>
      </c>
      <c r="K181" s="53">
        <f t="shared" ref="K181:L181" si="88">K183+K185+K187+K189++K203+K205+K207+K215+K217</f>
        <v>0</v>
      </c>
      <c r="L181" s="22">
        <f t="shared" si="88"/>
        <v>0</v>
      </c>
      <c r="M181" s="24">
        <f t="shared" si="85"/>
        <v>0</v>
      </c>
      <c r="N181" s="53">
        <f>N183+N185+N187+N189++N203+N205+N207+N215+N217</f>
        <v>0</v>
      </c>
      <c r="O181" s="22">
        <f t="shared" ref="O181" si="89">O183+O185+O187+O189++O203+O205+O207+O215+O217</f>
        <v>0</v>
      </c>
      <c r="P181" s="24">
        <f t="shared" ref="P181:P217" si="90">SUM(N181:O181)</f>
        <v>0</v>
      </c>
      <c r="Q181" s="25">
        <f t="shared" ref="Q181:Q217" si="91">P181+M181+J181</f>
        <v>0</v>
      </c>
    </row>
    <row r="182" spans="1:17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87"/>
        <v>76516</v>
      </c>
      <c r="K182" s="54">
        <v>0</v>
      </c>
      <c r="L182" s="27">
        <v>0</v>
      </c>
      <c r="M182" s="29">
        <f t="shared" si="85"/>
        <v>0</v>
      </c>
      <c r="N182" s="54">
        <v>0</v>
      </c>
      <c r="O182" s="27">
        <v>0</v>
      </c>
      <c r="P182" s="29">
        <f t="shared" si="90"/>
        <v>0</v>
      </c>
      <c r="Q182" s="30">
        <f t="shared" si="91"/>
        <v>76516</v>
      </c>
    </row>
    <row r="183" spans="1:17" x14ac:dyDescent="0.2">
      <c r="A183" s="103"/>
      <c r="B183" s="93"/>
      <c r="C183" s="95"/>
      <c r="D183" s="36"/>
      <c r="E183" s="42"/>
      <c r="F183" s="43"/>
      <c r="G183" s="43"/>
      <c r="H183" s="43"/>
      <c r="I183" s="43"/>
      <c r="J183" s="34">
        <f t="shared" si="87"/>
        <v>0</v>
      </c>
      <c r="K183" s="55"/>
      <c r="L183" s="43"/>
      <c r="M183" s="34">
        <f t="shared" si="85"/>
        <v>0</v>
      </c>
      <c r="N183" s="55"/>
      <c r="O183" s="43"/>
      <c r="P183" s="34">
        <f t="shared" si="90"/>
        <v>0</v>
      </c>
      <c r="Q183" s="35">
        <f t="shared" si="91"/>
        <v>0</v>
      </c>
    </row>
    <row r="184" spans="1:17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87"/>
        <v>2300</v>
      </c>
      <c r="K184" s="44">
        <v>0</v>
      </c>
      <c r="L184" s="38">
        <v>0</v>
      </c>
      <c r="M184" s="40">
        <f t="shared" si="85"/>
        <v>0</v>
      </c>
      <c r="N184" s="44">
        <v>0</v>
      </c>
      <c r="O184" s="38">
        <v>0</v>
      </c>
      <c r="P184" s="40">
        <f t="shared" si="90"/>
        <v>0</v>
      </c>
      <c r="Q184" s="41">
        <f t="shared" si="91"/>
        <v>2300</v>
      </c>
    </row>
    <row r="185" spans="1:17" x14ac:dyDescent="0.2">
      <c r="A185" s="91"/>
      <c r="B185" s="93"/>
      <c r="C185" s="95"/>
      <c r="D185" s="36"/>
      <c r="E185" s="42"/>
      <c r="F185" s="43"/>
      <c r="G185" s="43"/>
      <c r="H185" s="43"/>
      <c r="I185" s="43"/>
      <c r="J185" s="34">
        <f t="shared" si="87"/>
        <v>0</v>
      </c>
      <c r="K185" s="55"/>
      <c r="L185" s="43"/>
      <c r="M185" s="34">
        <f t="shared" si="85"/>
        <v>0</v>
      </c>
      <c r="N185" s="55"/>
      <c r="O185" s="43"/>
      <c r="P185" s="34">
        <f t="shared" si="90"/>
        <v>0</v>
      </c>
      <c r="Q185" s="35">
        <f t="shared" si="91"/>
        <v>0</v>
      </c>
    </row>
    <row r="186" spans="1:17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87"/>
        <v>17100</v>
      </c>
      <c r="K186" s="44">
        <v>0</v>
      </c>
      <c r="L186" s="38">
        <v>0</v>
      </c>
      <c r="M186" s="40">
        <f t="shared" si="85"/>
        <v>0</v>
      </c>
      <c r="N186" s="44">
        <v>0</v>
      </c>
      <c r="O186" s="38">
        <v>0</v>
      </c>
      <c r="P186" s="40">
        <f t="shared" si="90"/>
        <v>0</v>
      </c>
      <c r="Q186" s="41">
        <f t="shared" si="91"/>
        <v>17100</v>
      </c>
    </row>
    <row r="187" spans="1:17" x14ac:dyDescent="0.2">
      <c r="A187" s="91"/>
      <c r="B187" s="93"/>
      <c r="C187" s="95"/>
      <c r="D187" s="36"/>
      <c r="E187" s="42"/>
      <c r="F187" s="43"/>
      <c r="G187" s="43"/>
      <c r="H187" s="43"/>
      <c r="I187" s="43"/>
      <c r="J187" s="34">
        <f t="shared" si="87"/>
        <v>0</v>
      </c>
      <c r="K187" s="55"/>
      <c r="L187" s="43"/>
      <c r="M187" s="34">
        <f t="shared" si="85"/>
        <v>0</v>
      </c>
      <c r="N187" s="55"/>
      <c r="O187" s="43"/>
      <c r="P187" s="34">
        <f t="shared" si="90"/>
        <v>0</v>
      </c>
      <c r="Q187" s="35">
        <f t="shared" si="91"/>
        <v>0</v>
      </c>
    </row>
    <row r="188" spans="1:17" ht="12.75" customHeight="1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E190+E192+E194+E196+E198+E200</f>
        <v>0</v>
      </c>
      <c r="F188" s="38">
        <f t="shared" ref="F188:I188" si="92">F190+F192+F194+F196+F198+F200</f>
        <v>0</v>
      </c>
      <c r="G188" s="38">
        <f t="shared" si="92"/>
        <v>13000</v>
      </c>
      <c r="H188" s="38">
        <f t="shared" si="92"/>
        <v>0</v>
      </c>
      <c r="I188" s="38">
        <f t="shared" si="92"/>
        <v>600</v>
      </c>
      <c r="J188" s="29">
        <f t="shared" si="87"/>
        <v>13600</v>
      </c>
      <c r="K188" s="44">
        <f t="shared" ref="K188:L189" si="93">K190+K192+K194+K196+K198+K200</f>
        <v>0</v>
      </c>
      <c r="L188" s="38">
        <f t="shared" si="93"/>
        <v>0</v>
      </c>
      <c r="M188" s="40">
        <f t="shared" si="85"/>
        <v>0</v>
      </c>
      <c r="N188" s="44">
        <f t="shared" ref="N188:O189" si="94">N190+N192+N194+N196+N198+N200</f>
        <v>0</v>
      </c>
      <c r="O188" s="38">
        <f>O190+O192+O194+O196+O198+O200</f>
        <v>90700</v>
      </c>
      <c r="P188" s="40">
        <f t="shared" si="90"/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42">
        <f t="shared" ref="E189:I189" si="95">E191+E193+E195+E197+E199+E201</f>
        <v>0</v>
      </c>
      <c r="F189" s="57">
        <f t="shared" si="95"/>
        <v>0</v>
      </c>
      <c r="G189" s="57">
        <f t="shared" si="95"/>
        <v>0</v>
      </c>
      <c r="H189" s="57">
        <f t="shared" si="95"/>
        <v>0</v>
      </c>
      <c r="I189" s="57">
        <f t="shared" si="95"/>
        <v>0</v>
      </c>
      <c r="J189" s="34">
        <f t="shared" si="87"/>
        <v>0</v>
      </c>
      <c r="K189" s="57">
        <f t="shared" si="93"/>
        <v>0</v>
      </c>
      <c r="L189" s="32">
        <f t="shared" si="93"/>
        <v>0</v>
      </c>
      <c r="M189" s="34">
        <f t="shared" si="85"/>
        <v>0</v>
      </c>
      <c r="N189" s="57">
        <f t="shared" si="94"/>
        <v>0</v>
      </c>
      <c r="O189" s="32">
        <f t="shared" si="94"/>
        <v>0</v>
      </c>
      <c r="P189" s="34">
        <f t="shared" si="90"/>
        <v>0</v>
      </c>
      <c r="Q189" s="35">
        <f t="shared" ref="Q189:Q201" si="96">P189+M189+J189</f>
        <v>0</v>
      </c>
    </row>
    <row r="190" spans="1:17" ht="12.75" customHeight="1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87"/>
        <v>1500</v>
      </c>
      <c r="K190" s="44">
        <v>0</v>
      </c>
      <c r="L190" s="38">
        <v>0</v>
      </c>
      <c r="M190" s="40">
        <f t="shared" si="85"/>
        <v>0</v>
      </c>
      <c r="N190" s="44">
        <v>0</v>
      </c>
      <c r="O190" s="38">
        <v>10000</v>
      </c>
      <c r="P190" s="40">
        <f t="shared" si="90"/>
        <v>10000</v>
      </c>
      <c r="Q190" s="41">
        <f t="shared" si="96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/>
      <c r="H191" s="43"/>
      <c r="I191" s="43"/>
      <c r="J191" s="34">
        <f t="shared" si="87"/>
        <v>0</v>
      </c>
      <c r="K191" s="55"/>
      <c r="L191" s="43"/>
      <c r="M191" s="34">
        <f t="shared" si="85"/>
        <v>0</v>
      </c>
      <c r="N191" s="55"/>
      <c r="O191" s="43"/>
      <c r="P191" s="34">
        <f t="shared" si="90"/>
        <v>0</v>
      </c>
      <c r="Q191" s="35">
        <f t="shared" si="96"/>
        <v>0</v>
      </c>
    </row>
    <row r="192" spans="1:17" ht="12.75" customHeight="1" x14ac:dyDescent="0.2">
      <c r="A192" s="91"/>
      <c r="B192" s="93" t="s">
        <v>281</v>
      </c>
      <c r="C192" s="95" t="s">
        <v>287</v>
      </c>
      <c r="D192" s="36" t="s">
        <v>120</v>
      </c>
      <c r="E192" s="37">
        <v>0</v>
      </c>
      <c r="F192" s="38">
        <v>0</v>
      </c>
      <c r="G192" s="38">
        <v>2100</v>
      </c>
      <c r="H192" s="38">
        <v>0</v>
      </c>
      <c r="I192" s="38">
        <v>0</v>
      </c>
      <c r="J192" s="29">
        <f t="shared" si="87"/>
        <v>2100</v>
      </c>
      <c r="K192" s="44">
        <v>0</v>
      </c>
      <c r="L192" s="38">
        <v>0</v>
      </c>
      <c r="M192" s="40">
        <f t="shared" si="85"/>
        <v>0</v>
      </c>
      <c r="N192" s="44">
        <v>0</v>
      </c>
      <c r="O192" s="38">
        <v>53376</v>
      </c>
      <c r="P192" s="40">
        <f t="shared" si="90"/>
        <v>53376</v>
      </c>
      <c r="Q192" s="41">
        <f t="shared" si="96"/>
        <v>55476</v>
      </c>
    </row>
    <row r="193" spans="1:17" x14ac:dyDescent="0.2">
      <c r="A193" s="91"/>
      <c r="B193" s="93"/>
      <c r="C193" s="95"/>
      <c r="D193" s="36"/>
      <c r="E193" s="42"/>
      <c r="F193" s="43"/>
      <c r="G193" s="43"/>
      <c r="H193" s="43"/>
      <c r="I193" s="43"/>
      <c r="J193" s="34">
        <f t="shared" si="87"/>
        <v>0</v>
      </c>
      <c r="K193" s="55"/>
      <c r="L193" s="43"/>
      <c r="M193" s="34">
        <f t="shared" si="85"/>
        <v>0</v>
      </c>
      <c r="N193" s="55"/>
      <c r="O193" s="43"/>
      <c r="P193" s="34">
        <f t="shared" si="90"/>
        <v>0</v>
      </c>
      <c r="Q193" s="35">
        <f t="shared" si="96"/>
        <v>0</v>
      </c>
    </row>
    <row r="194" spans="1:17" ht="12.75" customHeight="1" x14ac:dyDescent="0.2">
      <c r="A194" s="91"/>
      <c r="B194" s="93" t="s">
        <v>281</v>
      </c>
      <c r="C194" s="95" t="s">
        <v>288</v>
      </c>
      <c r="D194" s="36" t="s">
        <v>120</v>
      </c>
      <c r="E194" s="37">
        <v>0</v>
      </c>
      <c r="F194" s="38">
        <v>0</v>
      </c>
      <c r="G194" s="38">
        <v>2500</v>
      </c>
      <c r="H194" s="38">
        <v>0</v>
      </c>
      <c r="I194" s="38">
        <v>0</v>
      </c>
      <c r="J194" s="29">
        <f t="shared" si="87"/>
        <v>2500</v>
      </c>
      <c r="K194" s="44">
        <v>0</v>
      </c>
      <c r="L194" s="38">
        <v>0</v>
      </c>
      <c r="M194" s="40">
        <f t="shared" ref="M194:M195" si="97">SUM(K194:L194)</f>
        <v>0</v>
      </c>
      <c r="N194" s="44">
        <v>0</v>
      </c>
      <c r="O194" s="38">
        <v>11244</v>
      </c>
      <c r="P194" s="40">
        <f t="shared" ref="P194:P195" si="98">SUM(N194:O194)</f>
        <v>11244</v>
      </c>
      <c r="Q194" s="41">
        <f t="shared" si="96"/>
        <v>13744</v>
      </c>
    </row>
    <row r="195" spans="1:17" x14ac:dyDescent="0.2">
      <c r="A195" s="91"/>
      <c r="B195" s="93"/>
      <c r="C195" s="95"/>
      <c r="D195" s="36"/>
      <c r="E195" s="42"/>
      <c r="F195" s="43"/>
      <c r="G195" s="43"/>
      <c r="H195" s="43"/>
      <c r="I195" s="43"/>
      <c r="J195" s="34">
        <f t="shared" si="87"/>
        <v>0</v>
      </c>
      <c r="K195" s="55"/>
      <c r="L195" s="43"/>
      <c r="M195" s="34">
        <f t="shared" si="97"/>
        <v>0</v>
      </c>
      <c r="N195" s="55"/>
      <c r="O195" s="43"/>
      <c r="P195" s="34">
        <f t="shared" si="98"/>
        <v>0</v>
      </c>
      <c r="Q195" s="35">
        <f t="shared" si="96"/>
        <v>0</v>
      </c>
    </row>
    <row r="196" spans="1:17" ht="12.75" customHeight="1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87"/>
        <v>900</v>
      </c>
      <c r="K196" s="44">
        <v>0</v>
      </c>
      <c r="L196" s="38">
        <v>0</v>
      </c>
      <c r="M196" s="40">
        <f t="shared" si="85"/>
        <v>0</v>
      </c>
      <c r="N196" s="44">
        <v>0</v>
      </c>
      <c r="O196" s="38">
        <v>16080</v>
      </c>
      <c r="P196" s="40">
        <f t="shared" si="90"/>
        <v>16080</v>
      </c>
      <c r="Q196" s="41">
        <f t="shared" si="96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/>
      <c r="H197" s="43"/>
      <c r="I197" s="43"/>
      <c r="J197" s="34">
        <f t="shared" si="87"/>
        <v>0</v>
      </c>
      <c r="K197" s="55"/>
      <c r="L197" s="43"/>
      <c r="M197" s="34">
        <f t="shared" si="85"/>
        <v>0</v>
      </c>
      <c r="N197" s="55"/>
      <c r="O197" s="43"/>
      <c r="P197" s="34">
        <f t="shared" si="90"/>
        <v>0</v>
      </c>
      <c r="Q197" s="35">
        <f t="shared" si="96"/>
        <v>0</v>
      </c>
    </row>
    <row r="198" spans="1:17" ht="12.75" customHeight="1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ref="J198:J201" si="99">SUM(E198:I198)</f>
        <v>6600</v>
      </c>
      <c r="K198" s="44">
        <v>0</v>
      </c>
      <c r="L198" s="38">
        <v>0</v>
      </c>
      <c r="M198" s="40">
        <f t="shared" ref="M198:M201" si="100">SUM(K198:L198)</f>
        <v>0</v>
      </c>
      <c r="N198" s="44">
        <v>0</v>
      </c>
      <c r="O198" s="38">
        <v>0</v>
      </c>
      <c r="P198" s="40">
        <f t="shared" ref="P198:P201" si="101">SUM(N198:O198)</f>
        <v>0</v>
      </c>
      <c r="Q198" s="41">
        <f t="shared" si="96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/>
      <c r="H199" s="43"/>
      <c r="I199" s="43">
        <v>0</v>
      </c>
      <c r="J199" s="34">
        <f t="shared" si="99"/>
        <v>0</v>
      </c>
      <c r="K199" s="55"/>
      <c r="L199" s="43"/>
      <c r="M199" s="34">
        <f t="shared" si="100"/>
        <v>0</v>
      </c>
      <c r="N199" s="55"/>
      <c r="O199" s="43"/>
      <c r="P199" s="34">
        <f t="shared" si="101"/>
        <v>0</v>
      </c>
      <c r="Q199" s="35">
        <f t="shared" si="96"/>
        <v>0</v>
      </c>
    </row>
    <row r="200" spans="1:17" x14ac:dyDescent="0.2">
      <c r="A200" s="91"/>
      <c r="B200" s="93" t="s">
        <v>157</v>
      </c>
      <c r="C200" s="95" t="s">
        <v>308</v>
      </c>
      <c r="D200" s="36" t="s">
        <v>120</v>
      </c>
      <c r="E200" s="37">
        <v>0</v>
      </c>
      <c r="F200" s="38">
        <v>0</v>
      </c>
      <c r="G200" s="38">
        <v>0</v>
      </c>
      <c r="H200" s="38">
        <v>0</v>
      </c>
      <c r="I200" s="38">
        <v>0</v>
      </c>
      <c r="J200" s="29">
        <f t="shared" si="99"/>
        <v>0</v>
      </c>
      <c r="K200" s="44">
        <v>0</v>
      </c>
      <c r="L200" s="38">
        <v>0</v>
      </c>
      <c r="M200" s="40">
        <f t="shared" si="100"/>
        <v>0</v>
      </c>
      <c r="N200" s="44">
        <v>0</v>
      </c>
      <c r="O200" s="38">
        <v>0</v>
      </c>
      <c r="P200" s="40">
        <f t="shared" si="101"/>
        <v>0</v>
      </c>
      <c r="Q200" s="41">
        <f t="shared" si="96"/>
        <v>0</v>
      </c>
    </row>
    <row r="201" spans="1:17" x14ac:dyDescent="0.2">
      <c r="A201" s="91"/>
      <c r="B201" s="93"/>
      <c r="C201" s="95"/>
      <c r="D201" s="36"/>
      <c r="E201" s="42"/>
      <c r="F201" s="43"/>
      <c r="G201" s="43"/>
      <c r="H201" s="43"/>
      <c r="I201" s="43"/>
      <c r="J201" s="34">
        <f t="shared" si="99"/>
        <v>0</v>
      </c>
      <c r="K201" s="55"/>
      <c r="L201" s="43"/>
      <c r="M201" s="34">
        <f t="shared" si="100"/>
        <v>0</v>
      </c>
      <c r="N201" s="55"/>
      <c r="O201" s="43"/>
      <c r="P201" s="34">
        <f t="shared" si="101"/>
        <v>0</v>
      </c>
      <c r="Q201" s="35">
        <f t="shared" si="96"/>
        <v>0</v>
      </c>
    </row>
    <row r="202" spans="1:17" ht="12.75" customHeight="1" x14ac:dyDescent="0.2">
      <c r="A202" s="91" t="s">
        <v>159</v>
      </c>
      <c r="B202" s="93"/>
      <c r="C202" s="95" t="s">
        <v>160</v>
      </c>
      <c r="D202" s="36" t="s">
        <v>154</v>
      </c>
      <c r="E202" s="37">
        <v>0</v>
      </c>
      <c r="F202" s="38">
        <v>0</v>
      </c>
      <c r="G202" s="38">
        <v>133000</v>
      </c>
      <c r="H202" s="38">
        <v>0</v>
      </c>
      <c r="I202" s="38">
        <v>0</v>
      </c>
      <c r="J202" s="29">
        <f t="shared" si="87"/>
        <v>133000</v>
      </c>
      <c r="K202" s="44">
        <v>0</v>
      </c>
      <c r="L202" s="38">
        <v>0</v>
      </c>
      <c r="M202" s="40">
        <f t="shared" si="85"/>
        <v>0</v>
      </c>
      <c r="N202" s="44">
        <v>0</v>
      </c>
      <c r="O202" s="38">
        <v>0</v>
      </c>
      <c r="P202" s="40">
        <f t="shared" si="90"/>
        <v>0</v>
      </c>
      <c r="Q202" s="41">
        <f t="shared" si="91"/>
        <v>133000</v>
      </c>
    </row>
    <row r="203" spans="1:17" x14ac:dyDescent="0.2">
      <c r="A203" s="91"/>
      <c r="B203" s="93"/>
      <c r="C203" s="95"/>
      <c r="D203" s="36"/>
      <c r="E203" s="42"/>
      <c r="F203" s="43"/>
      <c r="G203" s="43"/>
      <c r="H203" s="43"/>
      <c r="I203" s="43"/>
      <c r="J203" s="34">
        <f t="shared" si="87"/>
        <v>0</v>
      </c>
      <c r="K203" s="55"/>
      <c r="L203" s="43"/>
      <c r="M203" s="34">
        <f t="shared" si="85"/>
        <v>0</v>
      </c>
      <c r="N203" s="55"/>
      <c r="O203" s="43"/>
      <c r="P203" s="34">
        <f t="shared" si="90"/>
        <v>0</v>
      </c>
      <c r="Q203" s="35">
        <f t="shared" si="91"/>
        <v>0</v>
      </c>
    </row>
    <row r="204" spans="1:17" x14ac:dyDescent="0.2">
      <c r="A204" s="91" t="s">
        <v>161</v>
      </c>
      <c r="B204" s="93"/>
      <c r="C204" s="95" t="s">
        <v>162</v>
      </c>
      <c r="D204" s="36" t="s">
        <v>26</v>
      </c>
      <c r="E204" s="37">
        <v>0</v>
      </c>
      <c r="F204" s="38">
        <v>0</v>
      </c>
      <c r="G204" s="38">
        <v>5500</v>
      </c>
      <c r="H204" s="38">
        <v>0</v>
      </c>
      <c r="I204" s="38">
        <v>0</v>
      </c>
      <c r="J204" s="29">
        <f t="shared" si="87"/>
        <v>5500</v>
      </c>
      <c r="K204" s="44">
        <v>7000</v>
      </c>
      <c r="L204" s="38">
        <v>0</v>
      </c>
      <c r="M204" s="40">
        <f t="shared" si="85"/>
        <v>7000</v>
      </c>
      <c r="N204" s="44">
        <v>0</v>
      </c>
      <c r="O204" s="38">
        <v>0</v>
      </c>
      <c r="P204" s="40">
        <f t="shared" si="90"/>
        <v>0</v>
      </c>
      <c r="Q204" s="41">
        <f t="shared" si="91"/>
        <v>12500</v>
      </c>
    </row>
    <row r="205" spans="1:17" x14ac:dyDescent="0.2">
      <c r="A205" s="91"/>
      <c r="B205" s="93"/>
      <c r="C205" s="95"/>
      <c r="D205" s="36"/>
      <c r="E205" s="42"/>
      <c r="F205" s="43"/>
      <c r="G205" s="43"/>
      <c r="H205" s="43"/>
      <c r="I205" s="43"/>
      <c r="J205" s="34">
        <f t="shared" si="87"/>
        <v>0</v>
      </c>
      <c r="K205" s="55"/>
      <c r="L205" s="43"/>
      <c r="M205" s="34">
        <f t="shared" si="85"/>
        <v>0</v>
      </c>
      <c r="N205" s="55"/>
      <c r="O205" s="43"/>
      <c r="P205" s="34">
        <f t="shared" si="90"/>
        <v>0</v>
      </c>
      <c r="Q205" s="35">
        <f t="shared" si="91"/>
        <v>0</v>
      </c>
    </row>
    <row r="206" spans="1:17" x14ac:dyDescent="0.2">
      <c r="A206" s="91" t="s">
        <v>163</v>
      </c>
      <c r="B206" s="93"/>
      <c r="C206" s="95" t="s">
        <v>164</v>
      </c>
      <c r="D206" s="111"/>
      <c r="E206" s="37">
        <f>E208+E210+E212</f>
        <v>0</v>
      </c>
      <c r="F206" s="38">
        <f t="shared" ref="F206:I207" si="102">F208+F210+F212</f>
        <v>0</v>
      </c>
      <c r="G206" s="38">
        <f>G208+G210+G212</f>
        <v>79500</v>
      </c>
      <c r="H206" s="38">
        <f t="shared" ref="H206:I206" si="103">H208+H210+H212</f>
        <v>0</v>
      </c>
      <c r="I206" s="38">
        <f t="shared" si="103"/>
        <v>0</v>
      </c>
      <c r="J206" s="29">
        <f t="shared" si="87"/>
        <v>79500</v>
      </c>
      <c r="K206" s="44">
        <f t="shared" ref="K206:L207" si="104">K208+K210+K212</f>
        <v>0</v>
      </c>
      <c r="L206" s="38">
        <f t="shared" si="104"/>
        <v>0</v>
      </c>
      <c r="M206" s="40">
        <f t="shared" si="85"/>
        <v>0</v>
      </c>
      <c r="N206" s="44">
        <f t="shared" ref="N206:O207" si="105">N208+N210+N212</f>
        <v>0</v>
      </c>
      <c r="O206" s="38">
        <f t="shared" si="105"/>
        <v>0</v>
      </c>
      <c r="P206" s="40">
        <f t="shared" si="90"/>
        <v>0</v>
      </c>
      <c r="Q206" s="41">
        <f>P206+M206+J206</f>
        <v>79500</v>
      </c>
    </row>
    <row r="207" spans="1:17" x14ac:dyDescent="0.2">
      <c r="A207" s="91"/>
      <c r="B207" s="93"/>
      <c r="C207" s="95"/>
      <c r="D207" s="111"/>
      <c r="E207" s="31">
        <f>E209+E211+E213</f>
        <v>0</v>
      </c>
      <c r="F207" s="32">
        <f t="shared" si="102"/>
        <v>0</v>
      </c>
      <c r="G207" s="32">
        <f t="shared" si="102"/>
        <v>0</v>
      </c>
      <c r="H207" s="32">
        <f t="shared" si="102"/>
        <v>0</v>
      </c>
      <c r="I207" s="32">
        <f t="shared" si="102"/>
        <v>0</v>
      </c>
      <c r="J207" s="34">
        <f t="shared" si="87"/>
        <v>0</v>
      </c>
      <c r="K207" s="57">
        <f t="shared" si="104"/>
        <v>0</v>
      </c>
      <c r="L207" s="32">
        <f t="shared" si="104"/>
        <v>0</v>
      </c>
      <c r="M207" s="34">
        <f t="shared" si="85"/>
        <v>0</v>
      </c>
      <c r="N207" s="57">
        <f t="shared" si="105"/>
        <v>0</v>
      </c>
      <c r="O207" s="32">
        <f t="shared" si="105"/>
        <v>0</v>
      </c>
      <c r="P207" s="34">
        <f t="shared" si="90"/>
        <v>0</v>
      </c>
      <c r="Q207" s="35">
        <f>P207+M207+J207</f>
        <v>0</v>
      </c>
    </row>
    <row r="208" spans="1:17" x14ac:dyDescent="0.2">
      <c r="A208" s="91"/>
      <c r="B208" s="93" t="s">
        <v>165</v>
      </c>
      <c r="C208" s="95" t="s">
        <v>282</v>
      </c>
      <c r="D208" s="36" t="s">
        <v>31</v>
      </c>
      <c r="E208" s="37">
        <v>0</v>
      </c>
      <c r="F208" s="38">
        <v>0</v>
      </c>
      <c r="G208" s="38">
        <v>62000</v>
      </c>
      <c r="H208" s="38">
        <v>0</v>
      </c>
      <c r="I208" s="38">
        <v>0</v>
      </c>
      <c r="J208" s="29">
        <f>SUM(E208:I208)</f>
        <v>62000</v>
      </c>
      <c r="K208" s="44">
        <v>0</v>
      </c>
      <c r="L208" s="38">
        <v>0</v>
      </c>
      <c r="M208" s="40">
        <f t="shared" ref="M208:M217" si="106">SUM(K208:L208)</f>
        <v>0</v>
      </c>
      <c r="N208" s="44">
        <v>0</v>
      </c>
      <c r="O208" s="38">
        <v>0</v>
      </c>
      <c r="P208" s="40">
        <f t="shared" si="90"/>
        <v>0</v>
      </c>
      <c r="Q208" s="41">
        <f t="shared" si="91"/>
        <v>62000</v>
      </c>
    </row>
    <row r="209" spans="1:17" x14ac:dyDescent="0.2">
      <c r="A209" s="91"/>
      <c r="B209" s="93"/>
      <c r="C209" s="9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106"/>
        <v>0</v>
      </c>
      <c r="N209" s="55"/>
      <c r="O209" s="43"/>
      <c r="P209" s="34">
        <f t="shared" si="90"/>
        <v>0</v>
      </c>
      <c r="Q209" s="35">
        <f t="shared" si="91"/>
        <v>0</v>
      </c>
    </row>
    <row r="210" spans="1:17" ht="12.75" customHeight="1" x14ac:dyDescent="0.2">
      <c r="A210" s="91"/>
      <c r="B210" s="93" t="s">
        <v>165</v>
      </c>
      <c r="C210" s="95" t="s">
        <v>283</v>
      </c>
      <c r="D210" s="36" t="s">
        <v>31</v>
      </c>
      <c r="E210" s="37">
        <v>0</v>
      </c>
      <c r="F210" s="38">
        <v>0</v>
      </c>
      <c r="G210" s="38">
        <v>8000</v>
      </c>
      <c r="H210" s="38">
        <v>0</v>
      </c>
      <c r="I210" s="38">
        <v>0</v>
      </c>
      <c r="J210" s="29">
        <f t="shared" si="87"/>
        <v>8000</v>
      </c>
      <c r="K210" s="44">
        <v>0</v>
      </c>
      <c r="L210" s="38">
        <v>0</v>
      </c>
      <c r="M210" s="40">
        <f t="shared" si="106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8000</v>
      </c>
    </row>
    <row r="211" spans="1:17" x14ac:dyDescent="0.2">
      <c r="A211" s="91"/>
      <c r="B211" s="93"/>
      <c r="C211" s="95"/>
      <c r="D211" s="36"/>
      <c r="E211" s="31"/>
      <c r="F211" s="43"/>
      <c r="G211" s="43"/>
      <c r="H211" s="43"/>
      <c r="I211" s="43"/>
      <c r="J211" s="34">
        <f t="shared" si="87"/>
        <v>0</v>
      </c>
      <c r="K211" s="55"/>
      <c r="L211" s="43"/>
      <c r="M211" s="34">
        <f t="shared" si="106"/>
        <v>0</v>
      </c>
      <c r="N211" s="55"/>
      <c r="O211" s="43"/>
      <c r="P211" s="34">
        <f t="shared" si="90"/>
        <v>0</v>
      </c>
      <c r="Q211" s="35">
        <f t="shared" si="91"/>
        <v>0</v>
      </c>
    </row>
    <row r="212" spans="1:17" x14ac:dyDescent="0.2">
      <c r="A212" s="91"/>
      <c r="B212" s="93" t="s">
        <v>165</v>
      </c>
      <c r="C212" s="95" t="s">
        <v>284</v>
      </c>
      <c r="D212" s="36" t="s">
        <v>31</v>
      </c>
      <c r="E212" s="37">
        <v>0</v>
      </c>
      <c r="F212" s="38">
        <v>0</v>
      </c>
      <c r="G212" s="38">
        <v>9500</v>
      </c>
      <c r="H212" s="38">
        <v>0</v>
      </c>
      <c r="I212" s="38">
        <v>0</v>
      </c>
      <c r="J212" s="29">
        <f t="shared" ref="J212:J213" si="107">SUM(E212:I212)</f>
        <v>9500</v>
      </c>
      <c r="K212" s="44">
        <v>0</v>
      </c>
      <c r="L212" s="38">
        <v>0</v>
      </c>
      <c r="M212" s="40">
        <f t="shared" si="106"/>
        <v>0</v>
      </c>
      <c r="N212" s="44">
        <v>0</v>
      </c>
      <c r="O212" s="38">
        <v>0</v>
      </c>
      <c r="P212" s="40">
        <f t="shared" ref="P212:P213" si="108">SUM(N212:O212)</f>
        <v>0</v>
      </c>
      <c r="Q212" s="41">
        <f t="shared" si="91"/>
        <v>9500</v>
      </c>
    </row>
    <row r="213" spans="1:17" x14ac:dyDescent="0.2">
      <c r="A213" s="91"/>
      <c r="B213" s="93"/>
      <c r="C213" s="95"/>
      <c r="D213" s="36"/>
      <c r="E213" s="31"/>
      <c r="F213" s="43"/>
      <c r="G213" s="43"/>
      <c r="H213" s="43"/>
      <c r="I213" s="43"/>
      <c r="J213" s="34">
        <f t="shared" si="107"/>
        <v>0</v>
      </c>
      <c r="K213" s="55"/>
      <c r="L213" s="43"/>
      <c r="M213" s="34">
        <f t="shared" si="106"/>
        <v>0</v>
      </c>
      <c r="N213" s="55"/>
      <c r="O213" s="43"/>
      <c r="P213" s="34">
        <f t="shared" si="108"/>
        <v>0</v>
      </c>
      <c r="Q213" s="35">
        <f t="shared" si="91"/>
        <v>0</v>
      </c>
    </row>
    <row r="214" spans="1:17" x14ac:dyDescent="0.2">
      <c r="A214" s="91" t="s">
        <v>166</v>
      </c>
      <c r="B214" s="93"/>
      <c r="C214" s="95" t="s">
        <v>285</v>
      </c>
      <c r="D214" s="36" t="s">
        <v>71</v>
      </c>
      <c r="E214" s="37">
        <v>47631</v>
      </c>
      <c r="F214" s="38">
        <v>16648</v>
      </c>
      <c r="G214" s="38">
        <v>15449</v>
      </c>
      <c r="H214" s="38">
        <v>300</v>
      </c>
      <c r="I214" s="38">
        <v>0</v>
      </c>
      <c r="J214" s="29">
        <f t="shared" si="87"/>
        <v>80028</v>
      </c>
      <c r="K214" s="44">
        <v>0</v>
      </c>
      <c r="L214" s="38">
        <v>0</v>
      </c>
      <c r="M214" s="40">
        <f t="shared" si="106"/>
        <v>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80028</v>
      </c>
    </row>
    <row r="215" spans="1:17" x14ac:dyDescent="0.2">
      <c r="A215" s="91"/>
      <c r="B215" s="93"/>
      <c r="C215" s="95"/>
      <c r="D215" s="36"/>
      <c r="E215" s="42"/>
      <c r="F215" s="43"/>
      <c r="G215" s="43"/>
      <c r="H215" s="43"/>
      <c r="I215" s="43"/>
      <c r="J215" s="34">
        <f t="shared" si="87"/>
        <v>0</v>
      </c>
      <c r="K215" s="55"/>
      <c r="L215" s="43"/>
      <c r="M215" s="34">
        <f t="shared" si="106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2">
      <c r="A216" s="91" t="s">
        <v>167</v>
      </c>
      <c r="B216" s="93"/>
      <c r="C216" s="95" t="s">
        <v>168</v>
      </c>
      <c r="D216" s="36" t="s">
        <v>71</v>
      </c>
      <c r="E216" s="37">
        <v>0</v>
      </c>
      <c r="F216" s="38">
        <v>0</v>
      </c>
      <c r="G216" s="38">
        <v>2000</v>
      </c>
      <c r="H216" s="38">
        <v>0</v>
      </c>
      <c r="I216" s="38">
        <v>0</v>
      </c>
      <c r="J216" s="29">
        <f t="shared" si="87"/>
        <v>2000</v>
      </c>
      <c r="K216" s="44">
        <v>401307</v>
      </c>
      <c r="L216" s="38">
        <v>0</v>
      </c>
      <c r="M216" s="40">
        <f t="shared" si="106"/>
        <v>401307</v>
      </c>
      <c r="N216" s="44">
        <v>0</v>
      </c>
      <c r="O216" s="38">
        <v>0</v>
      </c>
      <c r="P216" s="40">
        <f t="shared" si="90"/>
        <v>0</v>
      </c>
      <c r="Q216" s="41">
        <f t="shared" si="91"/>
        <v>403307</v>
      </c>
    </row>
    <row r="217" spans="1:17" ht="12.75" customHeight="1" thickBot="1" x14ac:dyDescent="0.25">
      <c r="A217" s="92"/>
      <c r="B217" s="94"/>
      <c r="C217" s="96"/>
      <c r="D217" s="50"/>
      <c r="E217" s="51"/>
      <c r="F217" s="45"/>
      <c r="G217" s="45"/>
      <c r="H217" s="45"/>
      <c r="I217" s="45"/>
      <c r="J217" s="24">
        <f t="shared" si="87"/>
        <v>0</v>
      </c>
      <c r="K217" s="56"/>
      <c r="L217" s="45"/>
      <c r="M217" s="24">
        <f t="shared" si="106"/>
        <v>0</v>
      </c>
      <c r="N217" s="56"/>
      <c r="O217" s="45"/>
      <c r="P217" s="24">
        <f t="shared" si="90"/>
        <v>0</v>
      </c>
      <c r="Q217" s="25">
        <f t="shared" si="91"/>
        <v>0</v>
      </c>
    </row>
    <row r="218" spans="1:17" ht="13.5" customHeight="1" thickBot="1" x14ac:dyDescent="0.25">
      <c r="D218" s="4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 customHeight="1" x14ac:dyDescent="0.2">
      <c r="A219" s="104" t="s">
        <v>169</v>
      </c>
      <c r="B219" s="105"/>
      <c r="C219" s="108" t="s">
        <v>170</v>
      </c>
      <c r="D219" s="101"/>
      <c r="E219" s="16">
        <f>E221+E223+E225+E227+E229+E231+E233+E235+E237+E239</f>
        <v>121433</v>
      </c>
      <c r="F219" s="17">
        <f t="shared" ref="F219:I220" si="109">F221+F223+F225+F227+F229+F231+F233+F235+F237+F239</f>
        <v>42490</v>
      </c>
      <c r="G219" s="17">
        <f t="shared" si="109"/>
        <v>42033</v>
      </c>
      <c r="H219" s="17">
        <f t="shared" si="109"/>
        <v>10752</v>
      </c>
      <c r="I219" s="17">
        <f t="shared" si="109"/>
        <v>0</v>
      </c>
      <c r="J219" s="19">
        <f t="shared" ref="J219:J240" si="110">SUM(E219:I219)</f>
        <v>216708</v>
      </c>
      <c r="K219" s="52">
        <f>K221+K223+K225+K227+K229+K231+K233+K235+K237+K239</f>
        <v>0</v>
      </c>
      <c r="L219" s="17">
        <f>L221+L223+L225+L227+L229+L231+L233+L235+L237+L239</f>
        <v>0</v>
      </c>
      <c r="M219" s="19">
        <f t="shared" ref="M219:M240" si="111">SUM(K219:L219)</f>
        <v>0</v>
      </c>
      <c r="N219" s="52">
        <f>N221+N223+N225+N227+N229+N231+N233+N235+N237+N239</f>
        <v>0</v>
      </c>
      <c r="O219" s="17">
        <f>O221+O223+O225+O227+O229+O231+O233+O235+O237+O239</f>
        <v>0</v>
      </c>
      <c r="P219" s="19">
        <f t="shared" ref="P219:P240" si="112">SUM(N219:O219)</f>
        <v>0</v>
      </c>
      <c r="Q219" s="20">
        <f t="shared" ref="Q219:Q240" si="113">P219+M219+J219</f>
        <v>216708</v>
      </c>
    </row>
    <row r="220" spans="1:17" ht="13.5" thickBot="1" x14ac:dyDescent="0.25">
      <c r="A220" s="106"/>
      <c r="B220" s="107"/>
      <c r="C220" s="109"/>
      <c r="D220" s="102"/>
      <c r="E220" s="21">
        <f>E222+E224+E226+E228+E230+E232+E234+E236+E238+E240</f>
        <v>0</v>
      </c>
      <c r="F220" s="22">
        <f t="shared" si="109"/>
        <v>0</v>
      </c>
      <c r="G220" s="22">
        <f t="shared" si="109"/>
        <v>0</v>
      </c>
      <c r="H220" s="22">
        <f t="shared" si="109"/>
        <v>0</v>
      </c>
      <c r="I220" s="22">
        <f t="shared" si="109"/>
        <v>0</v>
      </c>
      <c r="J220" s="24">
        <f t="shared" si="110"/>
        <v>0</v>
      </c>
      <c r="K220" s="53">
        <f>K222+K224+K226+K228+K230+K232+K234+K236+K238+K240</f>
        <v>0</v>
      </c>
      <c r="L220" s="22">
        <f>L222+L224+L226+L228+L230+L232+L234+L236+L238+L240</f>
        <v>0</v>
      </c>
      <c r="M220" s="24">
        <f t="shared" si="111"/>
        <v>0</v>
      </c>
      <c r="N220" s="53">
        <f>N222+N224+N226+N228+N230+N232+N234+N236+N238+N240</f>
        <v>0</v>
      </c>
      <c r="O220" s="22">
        <f>O222+O224+O226+O228+O230+O232+O234+O236+O238+O240</f>
        <v>0</v>
      </c>
      <c r="P220" s="24">
        <f t="shared" si="112"/>
        <v>0</v>
      </c>
      <c r="Q220" s="25">
        <f t="shared" si="113"/>
        <v>0</v>
      </c>
    </row>
    <row r="221" spans="1:17" ht="12.75" customHeight="1" x14ac:dyDescent="0.2">
      <c r="A221" s="103" t="s">
        <v>171</v>
      </c>
      <c r="B221" s="98"/>
      <c r="C221" s="100" t="s">
        <v>172</v>
      </c>
      <c r="D221" s="49" t="s">
        <v>173</v>
      </c>
      <c r="E221" s="26">
        <v>0</v>
      </c>
      <c r="F221" s="27">
        <v>0</v>
      </c>
      <c r="G221" s="27">
        <v>0</v>
      </c>
      <c r="H221" s="27">
        <v>1230</v>
      </c>
      <c r="I221" s="27">
        <v>0</v>
      </c>
      <c r="J221" s="29">
        <f t="shared" si="110"/>
        <v>1230</v>
      </c>
      <c r="K221" s="54">
        <v>0</v>
      </c>
      <c r="L221" s="27">
        <v>0</v>
      </c>
      <c r="M221" s="29">
        <f>SUM(K221:L221)</f>
        <v>0</v>
      </c>
      <c r="N221" s="54">
        <v>0</v>
      </c>
      <c r="O221" s="27">
        <v>0</v>
      </c>
      <c r="P221" s="29">
        <f t="shared" si="112"/>
        <v>0</v>
      </c>
      <c r="Q221" s="30">
        <f t="shared" si="113"/>
        <v>1230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/>
      <c r="I222" s="43"/>
      <c r="J222" s="34">
        <f t="shared" si="110"/>
        <v>0</v>
      </c>
      <c r="K222" s="55"/>
      <c r="L222" s="43"/>
      <c r="M222" s="34">
        <f t="shared" si="111"/>
        <v>0</v>
      </c>
      <c r="N222" s="55"/>
      <c r="O222" s="43"/>
      <c r="P222" s="34">
        <f t="shared" si="112"/>
        <v>0</v>
      </c>
      <c r="Q222" s="35">
        <f t="shared" si="113"/>
        <v>0</v>
      </c>
    </row>
    <row r="223" spans="1:17" x14ac:dyDescent="0.2">
      <c r="A223" s="91" t="s">
        <v>174</v>
      </c>
      <c r="B223" s="93"/>
      <c r="C223" s="95" t="s">
        <v>175</v>
      </c>
      <c r="D223" s="36" t="s">
        <v>176</v>
      </c>
      <c r="E223" s="37">
        <v>0</v>
      </c>
      <c r="F223" s="38">
        <v>0</v>
      </c>
      <c r="G223" s="38">
        <v>0</v>
      </c>
      <c r="H223" s="38">
        <v>1162</v>
      </c>
      <c r="I223" s="38">
        <v>0</v>
      </c>
      <c r="J223" s="29">
        <f t="shared" si="110"/>
        <v>1162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112"/>
        <v>0</v>
      </c>
      <c r="Q223" s="41">
        <f t="shared" si="113"/>
        <v>1162</v>
      </c>
    </row>
    <row r="224" spans="1:17" x14ac:dyDescent="0.2">
      <c r="A224" s="91"/>
      <c r="B224" s="93"/>
      <c r="C224" s="95"/>
      <c r="D224" s="36"/>
      <c r="E224" s="42"/>
      <c r="F224" s="43"/>
      <c r="G224" s="43"/>
      <c r="H224" s="43"/>
      <c r="I224" s="43"/>
      <c r="J224" s="34">
        <f t="shared" si="110"/>
        <v>0</v>
      </c>
      <c r="K224" s="55"/>
      <c r="L224" s="43"/>
      <c r="M224" s="34">
        <f t="shared" si="111"/>
        <v>0</v>
      </c>
      <c r="N224" s="55"/>
      <c r="O224" s="43"/>
      <c r="P224" s="34">
        <f t="shared" si="112"/>
        <v>0</v>
      </c>
      <c r="Q224" s="35">
        <f t="shared" si="113"/>
        <v>0</v>
      </c>
    </row>
    <row r="225" spans="1:17" ht="12.75" customHeight="1" x14ac:dyDescent="0.2">
      <c r="A225" s="91" t="s">
        <v>177</v>
      </c>
      <c r="B225" s="93"/>
      <c r="C225" s="95" t="s">
        <v>178</v>
      </c>
      <c r="D225" s="36" t="s">
        <v>173</v>
      </c>
      <c r="E225" s="37">
        <v>0</v>
      </c>
      <c r="F225" s="38">
        <v>0</v>
      </c>
      <c r="G225" s="38">
        <v>600</v>
      </c>
      <c r="H225" s="38">
        <v>0</v>
      </c>
      <c r="I225" s="38">
        <v>0</v>
      </c>
      <c r="J225" s="29">
        <f t="shared" si="110"/>
        <v>600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112"/>
        <v>0</v>
      </c>
      <c r="Q225" s="41">
        <f t="shared" si="113"/>
        <v>600</v>
      </c>
    </row>
    <row r="226" spans="1:17" x14ac:dyDescent="0.2">
      <c r="A226" s="91"/>
      <c r="B226" s="93"/>
      <c r="C226" s="95"/>
      <c r="D226" s="36"/>
      <c r="E226" s="42"/>
      <c r="F226" s="43"/>
      <c r="G226" s="43"/>
      <c r="H226" s="43"/>
      <c r="I226" s="43"/>
      <c r="J226" s="34">
        <f t="shared" si="110"/>
        <v>0</v>
      </c>
      <c r="K226" s="55"/>
      <c r="L226" s="43"/>
      <c r="M226" s="34">
        <f t="shared" si="111"/>
        <v>0</v>
      </c>
      <c r="N226" s="55"/>
      <c r="O226" s="43"/>
      <c r="P226" s="34">
        <f t="shared" si="112"/>
        <v>0</v>
      </c>
      <c r="Q226" s="35">
        <f t="shared" si="113"/>
        <v>0</v>
      </c>
    </row>
    <row r="227" spans="1:17" ht="12.75" customHeight="1" x14ac:dyDescent="0.2">
      <c r="A227" s="91" t="s">
        <v>179</v>
      </c>
      <c r="B227" s="93"/>
      <c r="C227" s="95" t="s">
        <v>180</v>
      </c>
      <c r="D227" s="36" t="s">
        <v>181</v>
      </c>
      <c r="E227" s="37">
        <v>21433</v>
      </c>
      <c r="F227" s="38">
        <v>7490</v>
      </c>
      <c r="G227" s="61">
        <v>1380</v>
      </c>
      <c r="H227" s="38">
        <v>200</v>
      </c>
      <c r="I227" s="38">
        <v>0</v>
      </c>
      <c r="J227" s="29">
        <f t="shared" si="110"/>
        <v>30503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2"/>
        <v>0</v>
      </c>
      <c r="Q227" s="41">
        <f t="shared" si="113"/>
        <v>30503</v>
      </c>
    </row>
    <row r="228" spans="1:17" x14ac:dyDescent="0.2">
      <c r="A228" s="91"/>
      <c r="B228" s="93"/>
      <c r="C228" s="95"/>
      <c r="D228" s="36"/>
      <c r="E228" s="42"/>
      <c r="F228" s="43"/>
      <c r="G228" s="43"/>
      <c r="H228" s="43"/>
      <c r="I228" s="43"/>
      <c r="J228" s="34">
        <f t="shared" si="110"/>
        <v>0</v>
      </c>
      <c r="K228" s="55"/>
      <c r="L228" s="43"/>
      <c r="M228" s="34">
        <f t="shared" si="111"/>
        <v>0</v>
      </c>
      <c r="N228" s="55"/>
      <c r="O228" s="43"/>
      <c r="P228" s="34">
        <f t="shared" si="112"/>
        <v>0</v>
      </c>
      <c r="Q228" s="35">
        <f t="shared" si="113"/>
        <v>0</v>
      </c>
    </row>
    <row r="229" spans="1:17" ht="12.75" customHeight="1" x14ac:dyDescent="0.2">
      <c r="A229" s="91" t="s">
        <v>179</v>
      </c>
      <c r="B229" s="93"/>
      <c r="C229" s="95" t="s">
        <v>180</v>
      </c>
      <c r="D229" s="36" t="s">
        <v>182</v>
      </c>
      <c r="E229" s="37">
        <v>100000</v>
      </c>
      <c r="F229" s="38">
        <v>35000</v>
      </c>
      <c r="G229" s="38">
        <v>20280</v>
      </c>
      <c r="H229" s="38">
        <v>750</v>
      </c>
      <c r="I229" s="38">
        <v>0</v>
      </c>
      <c r="J229" s="29">
        <f t="shared" si="110"/>
        <v>156030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2"/>
        <v>0</v>
      </c>
      <c r="Q229" s="41">
        <f t="shared" si="113"/>
        <v>156030</v>
      </c>
    </row>
    <row r="230" spans="1:17" x14ac:dyDescent="0.2">
      <c r="A230" s="91"/>
      <c r="B230" s="93"/>
      <c r="C230" s="95"/>
      <c r="D230" s="36"/>
      <c r="E230" s="42"/>
      <c r="F230" s="43"/>
      <c r="G230" s="43"/>
      <c r="H230" s="43"/>
      <c r="I230" s="43"/>
      <c r="J230" s="34">
        <f t="shared" si="110"/>
        <v>0</v>
      </c>
      <c r="K230" s="55"/>
      <c r="L230" s="43"/>
      <c r="M230" s="34">
        <f t="shared" si="111"/>
        <v>0</v>
      </c>
      <c r="N230" s="55"/>
      <c r="O230" s="43"/>
      <c r="P230" s="34">
        <f t="shared" si="112"/>
        <v>0</v>
      </c>
      <c r="Q230" s="35">
        <f t="shared" si="113"/>
        <v>0</v>
      </c>
    </row>
    <row r="231" spans="1:17" x14ac:dyDescent="0.2">
      <c r="A231" s="91" t="s">
        <v>183</v>
      </c>
      <c r="B231" s="93"/>
      <c r="C231" s="95" t="s">
        <v>184</v>
      </c>
      <c r="D231" s="36" t="s">
        <v>173</v>
      </c>
      <c r="E231" s="37">
        <v>0</v>
      </c>
      <c r="F231" s="38">
        <v>0</v>
      </c>
      <c r="G231" s="38">
        <v>12600</v>
      </c>
      <c r="H231" s="38">
        <v>0</v>
      </c>
      <c r="I231" s="38">
        <v>0</v>
      </c>
      <c r="J231" s="29">
        <f t="shared" si="110"/>
        <v>12600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2"/>
        <v>0</v>
      </c>
      <c r="Q231" s="41">
        <f t="shared" si="113"/>
        <v>12600</v>
      </c>
    </row>
    <row r="232" spans="1:17" x14ac:dyDescent="0.2">
      <c r="A232" s="91"/>
      <c r="B232" s="93"/>
      <c r="C232" s="95"/>
      <c r="D232" s="36"/>
      <c r="E232" s="42"/>
      <c r="F232" s="43"/>
      <c r="G232" s="43"/>
      <c r="H232" s="43"/>
      <c r="I232" s="43"/>
      <c r="J232" s="34">
        <f t="shared" si="110"/>
        <v>0</v>
      </c>
      <c r="K232" s="55"/>
      <c r="L232" s="43"/>
      <c r="M232" s="34">
        <f t="shared" si="111"/>
        <v>0</v>
      </c>
      <c r="N232" s="55"/>
      <c r="O232" s="43"/>
      <c r="P232" s="34">
        <f t="shared" si="112"/>
        <v>0</v>
      </c>
      <c r="Q232" s="35">
        <f t="shared" si="113"/>
        <v>0</v>
      </c>
    </row>
    <row r="233" spans="1:17" ht="12.75" customHeight="1" x14ac:dyDescent="0.2">
      <c r="A233" s="91" t="s">
        <v>185</v>
      </c>
      <c r="B233" s="93"/>
      <c r="C233" s="95" t="s">
        <v>186</v>
      </c>
      <c r="D233" s="36" t="s">
        <v>187</v>
      </c>
      <c r="E233" s="37">
        <v>0</v>
      </c>
      <c r="F233" s="38">
        <v>0</v>
      </c>
      <c r="G233" s="38">
        <v>7173</v>
      </c>
      <c r="H233" s="38">
        <v>0</v>
      </c>
      <c r="I233" s="38">
        <v>0</v>
      </c>
      <c r="J233" s="29">
        <f t="shared" si="110"/>
        <v>7173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2"/>
        <v>0</v>
      </c>
      <c r="Q233" s="41">
        <f t="shared" si="113"/>
        <v>7173</v>
      </c>
    </row>
    <row r="234" spans="1:17" x14ac:dyDescent="0.2">
      <c r="A234" s="91"/>
      <c r="B234" s="93"/>
      <c r="C234" s="95"/>
      <c r="D234" s="36"/>
      <c r="E234" s="42"/>
      <c r="F234" s="43"/>
      <c r="G234" s="43"/>
      <c r="H234" s="43"/>
      <c r="I234" s="43"/>
      <c r="J234" s="34">
        <f t="shared" si="110"/>
        <v>0</v>
      </c>
      <c r="K234" s="55"/>
      <c r="L234" s="43"/>
      <c r="M234" s="34">
        <f t="shared" si="111"/>
        <v>0</v>
      </c>
      <c r="N234" s="55"/>
      <c r="O234" s="43"/>
      <c r="P234" s="34">
        <f t="shared" si="112"/>
        <v>0</v>
      </c>
      <c r="Q234" s="35">
        <f t="shared" si="113"/>
        <v>0</v>
      </c>
    </row>
    <row r="235" spans="1:17" ht="12.75" customHeight="1" x14ac:dyDescent="0.2">
      <c r="A235" s="91" t="s">
        <v>188</v>
      </c>
      <c r="B235" s="93"/>
      <c r="C235" s="95" t="s">
        <v>189</v>
      </c>
      <c r="D235" s="36" t="s">
        <v>173</v>
      </c>
      <c r="E235" s="37">
        <v>0</v>
      </c>
      <c r="F235" s="38">
        <v>0</v>
      </c>
      <c r="G235" s="38">
        <v>0</v>
      </c>
      <c r="H235" s="38">
        <v>570</v>
      </c>
      <c r="I235" s="38">
        <v>0</v>
      </c>
      <c r="J235" s="29">
        <f t="shared" si="110"/>
        <v>570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2"/>
        <v>0</v>
      </c>
      <c r="Q235" s="41">
        <f t="shared" si="113"/>
        <v>570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/>
      <c r="I236" s="43"/>
      <c r="J236" s="34">
        <f t="shared" si="110"/>
        <v>0</v>
      </c>
      <c r="K236" s="55"/>
      <c r="L236" s="43"/>
      <c r="M236" s="34">
        <f t="shared" si="111"/>
        <v>0</v>
      </c>
      <c r="N236" s="55"/>
      <c r="O236" s="43"/>
      <c r="P236" s="34">
        <f t="shared" si="112"/>
        <v>0</v>
      </c>
      <c r="Q236" s="35">
        <f t="shared" si="113"/>
        <v>0</v>
      </c>
    </row>
    <row r="237" spans="1:17" x14ac:dyDescent="0.2">
      <c r="A237" s="91" t="s">
        <v>190</v>
      </c>
      <c r="B237" s="93"/>
      <c r="C237" s="95" t="s">
        <v>191</v>
      </c>
      <c r="D237" s="36" t="s">
        <v>173</v>
      </c>
      <c r="E237" s="37">
        <v>0</v>
      </c>
      <c r="F237" s="38">
        <v>0</v>
      </c>
      <c r="G237" s="38">
        <v>0</v>
      </c>
      <c r="H237" s="38">
        <v>200</v>
      </c>
      <c r="I237" s="38">
        <v>0</v>
      </c>
      <c r="J237" s="29">
        <f t="shared" si="110"/>
        <v>200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2"/>
        <v>0</v>
      </c>
      <c r="Q237" s="41">
        <f t="shared" si="113"/>
        <v>200</v>
      </c>
    </row>
    <row r="238" spans="1:17" x14ac:dyDescent="0.2">
      <c r="A238" s="91"/>
      <c r="B238" s="93"/>
      <c r="C238" s="95"/>
      <c r="D238" s="36"/>
      <c r="E238" s="42"/>
      <c r="F238" s="43"/>
      <c r="G238" s="43"/>
      <c r="H238" s="43"/>
      <c r="I238" s="43"/>
      <c r="J238" s="34">
        <f t="shared" si="110"/>
        <v>0</v>
      </c>
      <c r="K238" s="55"/>
      <c r="L238" s="43"/>
      <c r="M238" s="34">
        <f t="shared" si="111"/>
        <v>0</v>
      </c>
      <c r="N238" s="55"/>
      <c r="O238" s="43"/>
      <c r="P238" s="34">
        <f t="shared" si="112"/>
        <v>0</v>
      </c>
      <c r="Q238" s="35">
        <f t="shared" si="113"/>
        <v>0</v>
      </c>
    </row>
    <row r="239" spans="1:17" x14ac:dyDescent="0.2">
      <c r="A239" s="91" t="s">
        <v>192</v>
      </c>
      <c r="B239" s="93"/>
      <c r="C239" s="95" t="s">
        <v>193</v>
      </c>
      <c r="D239" s="36" t="s">
        <v>194</v>
      </c>
      <c r="E239" s="37">
        <v>0</v>
      </c>
      <c r="F239" s="38">
        <v>0</v>
      </c>
      <c r="G239" s="38">
        <v>0</v>
      </c>
      <c r="H239" s="38">
        <v>6640</v>
      </c>
      <c r="I239" s="38">
        <v>0</v>
      </c>
      <c r="J239" s="29">
        <f t="shared" si="110"/>
        <v>6640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2"/>
        <v>0</v>
      </c>
      <c r="Q239" s="41">
        <f t="shared" si="113"/>
        <v>6640</v>
      </c>
    </row>
    <row r="240" spans="1:17" ht="20.25" customHeight="1" thickBot="1" x14ac:dyDescent="0.25">
      <c r="A240" s="92"/>
      <c r="B240" s="94"/>
      <c r="C240" s="96"/>
      <c r="D240" s="50"/>
      <c r="E240" s="51"/>
      <c r="F240" s="45"/>
      <c r="G240" s="45"/>
      <c r="H240" s="45"/>
      <c r="I240" s="45"/>
      <c r="J240" s="24">
        <f t="shared" si="110"/>
        <v>0</v>
      </c>
      <c r="K240" s="56"/>
      <c r="L240" s="45"/>
      <c r="M240" s="24">
        <f t="shared" si="111"/>
        <v>0</v>
      </c>
      <c r="N240" s="56"/>
      <c r="O240" s="45"/>
      <c r="P240" s="24">
        <f t="shared" si="112"/>
        <v>0</v>
      </c>
      <c r="Q240" s="25">
        <f t="shared" si="113"/>
        <v>0</v>
      </c>
    </row>
    <row r="241" spans="1:17" ht="15.75" customHeight="1" thickBot="1" x14ac:dyDescent="0.25">
      <c r="D241" s="4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">
      <c r="A242" s="104" t="s">
        <v>195</v>
      </c>
      <c r="B242" s="105"/>
      <c r="C242" s="108" t="s">
        <v>196</v>
      </c>
      <c r="D242" s="101"/>
      <c r="E242" s="16">
        <f>E244+E246+E248+E250+E252+E254+E256+E258+E260</f>
        <v>0</v>
      </c>
      <c r="F242" s="17">
        <f t="shared" ref="E242:I243" si="114">F244+F246+F248+F250+F252+F254+F256+F258+F260</f>
        <v>0</v>
      </c>
      <c r="G242" s="17">
        <f>G244+G246+G248+G250+G252+G254+G256+G258+G260</f>
        <v>80066</v>
      </c>
      <c r="H242" s="17">
        <f t="shared" si="114"/>
        <v>0</v>
      </c>
      <c r="I242" s="17">
        <f>I244+I246+I248+I250+I252+I254+I256+I258+I260</f>
        <v>14372</v>
      </c>
      <c r="J242" s="19">
        <f>SUM(E242:I242)</f>
        <v>94438</v>
      </c>
      <c r="K242" s="52">
        <f>K244+K246+K248+K250+K252+K254+K256+K258+K260</f>
        <v>16090</v>
      </c>
      <c r="L242" s="17">
        <f>L244+L246+L248+L250+L252+L254+L256+L258+L260</f>
        <v>0</v>
      </c>
      <c r="M242" s="19">
        <f>SUM(K242:L242)</f>
        <v>16090</v>
      </c>
      <c r="N242" s="52">
        <f>N244+N246+N248+N250+N252+N254+N256+N258+N260</f>
        <v>0</v>
      </c>
      <c r="O242" s="17">
        <f>O244+O246+O248+O250+O252+O254+O256+O258+O260</f>
        <v>76116</v>
      </c>
      <c r="P242" s="19">
        <f>SUM(N242:O242)</f>
        <v>76116</v>
      </c>
      <c r="Q242" s="20">
        <f>P242+M242+J242</f>
        <v>186644</v>
      </c>
    </row>
    <row r="243" spans="1:17" ht="13.5" thickBot="1" x14ac:dyDescent="0.25">
      <c r="A243" s="106"/>
      <c r="B243" s="107"/>
      <c r="C243" s="109"/>
      <c r="D243" s="102"/>
      <c r="E243" s="21">
        <f t="shared" si="114"/>
        <v>0</v>
      </c>
      <c r="F243" s="22">
        <f t="shared" si="114"/>
        <v>0</v>
      </c>
      <c r="G243" s="22">
        <f t="shared" si="114"/>
        <v>0</v>
      </c>
      <c r="H243" s="22">
        <f t="shared" si="114"/>
        <v>0</v>
      </c>
      <c r="I243" s="22">
        <f t="shared" si="114"/>
        <v>0</v>
      </c>
      <c r="J243" s="24">
        <f t="shared" ref="J243:J261" si="115">SUM(E243:I243)</f>
        <v>0</v>
      </c>
      <c r="K243" s="53">
        <f>K245+K247+K249+K251+K253+K255+K257+K259+K261</f>
        <v>0</v>
      </c>
      <c r="L243" s="22">
        <f>L245+L247+L249+L251+L253+L255+L257+L259+L261</f>
        <v>0</v>
      </c>
      <c r="M243" s="24">
        <f t="shared" ref="M243:M259" si="116">SUM(K243:L243)</f>
        <v>0</v>
      </c>
      <c r="N243" s="53">
        <f>N245+N247+N249+N251+N253+N255+N257+N259+N261</f>
        <v>0</v>
      </c>
      <c r="O243" s="22">
        <f>O245+O247+O249+O251+O253+O255+O257+O259+O261</f>
        <v>0</v>
      </c>
      <c r="P243" s="24">
        <f t="shared" ref="P243:P261" si="117">SUM(N243:O243)</f>
        <v>0</v>
      </c>
      <c r="Q243" s="25">
        <f t="shared" ref="Q243:Q261" si="118">P243+M243+J243</f>
        <v>0</v>
      </c>
    </row>
    <row r="244" spans="1:17" ht="12.75" customHeight="1" x14ac:dyDescent="0.2">
      <c r="A244" s="103" t="s">
        <v>197</v>
      </c>
      <c r="B244" s="98"/>
      <c r="C244" s="100" t="s">
        <v>198</v>
      </c>
      <c r="D244" s="110"/>
      <c r="E244" s="26">
        <v>0</v>
      </c>
      <c r="F244" s="27">
        <v>0</v>
      </c>
      <c r="G244" s="27">
        <v>0</v>
      </c>
      <c r="H244" s="27">
        <v>0</v>
      </c>
      <c r="I244" s="27">
        <v>0</v>
      </c>
      <c r="J244" s="29">
        <f t="shared" si="115"/>
        <v>0</v>
      </c>
      <c r="K244" s="54">
        <v>0</v>
      </c>
      <c r="L244" s="27">
        <v>0</v>
      </c>
      <c r="M244" s="29">
        <f>SUM(K244:L244)</f>
        <v>0</v>
      </c>
      <c r="N244" s="54">
        <v>0</v>
      </c>
      <c r="O244" s="27">
        <v>0</v>
      </c>
      <c r="P244" s="29">
        <f t="shared" si="117"/>
        <v>0</v>
      </c>
      <c r="Q244" s="30">
        <f t="shared" si="118"/>
        <v>0</v>
      </c>
    </row>
    <row r="245" spans="1:17" x14ac:dyDescent="0.2">
      <c r="A245" s="91"/>
      <c r="B245" s="93"/>
      <c r="C245" s="95"/>
      <c r="D245" s="111"/>
      <c r="E245" s="42"/>
      <c r="F245" s="43"/>
      <c r="G245" s="43"/>
      <c r="H245" s="43"/>
      <c r="I245" s="43"/>
      <c r="J245" s="34"/>
      <c r="K245" s="55"/>
      <c r="L245" s="43"/>
      <c r="M245" s="34">
        <f t="shared" si="116"/>
        <v>0</v>
      </c>
      <c r="N245" s="55"/>
      <c r="O245" s="43"/>
      <c r="P245" s="34">
        <f t="shared" si="117"/>
        <v>0</v>
      </c>
      <c r="Q245" s="35">
        <f t="shared" si="118"/>
        <v>0</v>
      </c>
    </row>
    <row r="246" spans="1:17" x14ac:dyDescent="0.2">
      <c r="A246" s="91" t="s">
        <v>199</v>
      </c>
      <c r="B246" s="93"/>
      <c r="C246" s="95" t="s">
        <v>200</v>
      </c>
      <c r="D246" s="36" t="s">
        <v>26</v>
      </c>
      <c r="E246" s="37">
        <v>0</v>
      </c>
      <c r="F246" s="38">
        <v>0</v>
      </c>
      <c r="G246" s="38">
        <v>79900</v>
      </c>
      <c r="H246" s="38">
        <v>0</v>
      </c>
      <c r="I246" s="38">
        <v>0</v>
      </c>
      <c r="J246" s="29">
        <f t="shared" si="115"/>
        <v>79900</v>
      </c>
      <c r="K246" s="44">
        <v>0</v>
      </c>
      <c r="L246" s="38">
        <v>0</v>
      </c>
      <c r="M246" s="40">
        <f>SUM(K246:L246)</f>
        <v>0</v>
      </c>
      <c r="N246" s="44">
        <v>0</v>
      </c>
      <c r="O246" s="38">
        <v>0</v>
      </c>
      <c r="P246" s="40">
        <f t="shared" si="117"/>
        <v>0</v>
      </c>
      <c r="Q246" s="41">
        <f t="shared" si="118"/>
        <v>79900</v>
      </c>
    </row>
    <row r="247" spans="1:17" x14ac:dyDescent="0.2">
      <c r="A247" s="91"/>
      <c r="B247" s="93"/>
      <c r="C247" s="95"/>
      <c r="D247" s="36"/>
      <c r="E247" s="42"/>
      <c r="F247" s="43"/>
      <c r="G247" s="43"/>
      <c r="H247" s="43"/>
      <c r="I247" s="43"/>
      <c r="J247" s="34">
        <f t="shared" si="115"/>
        <v>0</v>
      </c>
      <c r="K247" s="55"/>
      <c r="L247" s="43"/>
      <c r="M247" s="34">
        <f t="shared" si="116"/>
        <v>0</v>
      </c>
      <c r="N247" s="55"/>
      <c r="O247" s="43"/>
      <c r="P247" s="34">
        <f t="shared" si="117"/>
        <v>0</v>
      </c>
      <c r="Q247" s="35">
        <f t="shared" si="118"/>
        <v>0</v>
      </c>
    </row>
    <row r="248" spans="1:17" x14ac:dyDescent="0.2">
      <c r="A248" s="91" t="s">
        <v>201</v>
      </c>
      <c r="B248" s="93"/>
      <c r="C248" s="95" t="s">
        <v>202</v>
      </c>
      <c r="D248" s="36" t="s">
        <v>120</v>
      </c>
      <c r="E248" s="37">
        <v>0</v>
      </c>
      <c r="F248" s="38">
        <v>0</v>
      </c>
      <c r="G248" s="38">
        <v>0</v>
      </c>
      <c r="H248" s="38">
        <v>0</v>
      </c>
      <c r="I248" s="38">
        <v>1590</v>
      </c>
      <c r="J248" s="29">
        <f t="shared" si="115"/>
        <v>1590</v>
      </c>
      <c r="K248" s="44"/>
      <c r="L248" s="38">
        <v>0</v>
      </c>
      <c r="M248" s="40">
        <f>SUM(K248:L248)</f>
        <v>0</v>
      </c>
      <c r="N248" s="44">
        <v>0</v>
      </c>
      <c r="O248" s="38">
        <v>28202</v>
      </c>
      <c r="P248" s="40">
        <f t="shared" si="117"/>
        <v>28202</v>
      </c>
      <c r="Q248" s="41">
        <f t="shared" si="118"/>
        <v>29792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/>
      <c r="J249" s="34">
        <f t="shared" si="115"/>
        <v>0</v>
      </c>
      <c r="K249" s="55"/>
      <c r="L249" s="43"/>
      <c r="M249" s="34">
        <f t="shared" si="116"/>
        <v>0</v>
      </c>
      <c r="N249" s="55"/>
      <c r="O249" s="43"/>
      <c r="P249" s="34">
        <f t="shared" si="117"/>
        <v>0</v>
      </c>
      <c r="Q249" s="35">
        <f t="shared" si="118"/>
        <v>0</v>
      </c>
    </row>
    <row r="250" spans="1:17" x14ac:dyDescent="0.2">
      <c r="A250" s="91" t="s">
        <v>201</v>
      </c>
      <c r="B250" s="93"/>
      <c r="C250" s="95" t="s">
        <v>202</v>
      </c>
      <c r="D250" s="36" t="s">
        <v>26</v>
      </c>
      <c r="E250" s="37">
        <v>0</v>
      </c>
      <c r="F250" s="38">
        <v>0</v>
      </c>
      <c r="G250" s="38">
        <v>0</v>
      </c>
      <c r="H250" s="38">
        <v>0</v>
      </c>
      <c r="I250" s="38">
        <v>0</v>
      </c>
      <c r="J250" s="29">
        <f t="shared" si="115"/>
        <v>0</v>
      </c>
      <c r="K250" s="44">
        <v>11090</v>
      </c>
      <c r="L250" s="38">
        <v>0</v>
      </c>
      <c r="M250" s="40">
        <f>SUM(K250:L250)</f>
        <v>11090</v>
      </c>
      <c r="N250" s="44">
        <v>0</v>
      </c>
      <c r="O250" s="38">
        <v>0</v>
      </c>
      <c r="P250" s="40">
        <f t="shared" si="117"/>
        <v>0</v>
      </c>
      <c r="Q250" s="41">
        <f t="shared" si="118"/>
        <v>11090</v>
      </c>
    </row>
    <row r="251" spans="1:17" x14ac:dyDescent="0.2">
      <c r="A251" s="91"/>
      <c r="B251" s="93"/>
      <c r="C251" s="95"/>
      <c r="D251" s="36"/>
      <c r="E251" s="42"/>
      <c r="F251" s="43"/>
      <c r="G251" s="43"/>
      <c r="H251" s="43"/>
      <c r="I251" s="43"/>
      <c r="J251" s="34">
        <f t="shared" si="115"/>
        <v>0</v>
      </c>
      <c r="K251" s="55"/>
      <c r="L251" s="43"/>
      <c r="M251" s="34">
        <f t="shared" si="116"/>
        <v>0</v>
      </c>
      <c r="N251" s="55"/>
      <c r="O251" s="43"/>
      <c r="P251" s="34">
        <f t="shared" si="117"/>
        <v>0</v>
      </c>
      <c r="Q251" s="35">
        <f t="shared" si="118"/>
        <v>0</v>
      </c>
    </row>
    <row r="252" spans="1:17" ht="12.75" customHeight="1" x14ac:dyDescent="0.2">
      <c r="A252" s="91" t="s">
        <v>203</v>
      </c>
      <c r="B252" s="93"/>
      <c r="C252" s="95" t="s">
        <v>204</v>
      </c>
      <c r="D252" s="36" t="s">
        <v>26</v>
      </c>
      <c r="E252" s="37">
        <v>0</v>
      </c>
      <c r="F252" s="38">
        <v>0</v>
      </c>
      <c r="G252" s="38">
        <v>166</v>
      </c>
      <c r="H252" s="38">
        <v>0</v>
      </c>
      <c r="I252" s="38">
        <v>0</v>
      </c>
      <c r="J252" s="29">
        <f t="shared" si="115"/>
        <v>166</v>
      </c>
      <c r="K252" s="44">
        <v>5000</v>
      </c>
      <c r="L252" s="38">
        <v>0</v>
      </c>
      <c r="M252" s="40">
        <f>SUM(K252:L252)</f>
        <v>5000</v>
      </c>
      <c r="N252" s="44">
        <v>0</v>
      </c>
      <c r="O252" s="38">
        <v>0</v>
      </c>
      <c r="P252" s="40">
        <f t="shared" si="117"/>
        <v>0</v>
      </c>
      <c r="Q252" s="41">
        <f t="shared" si="118"/>
        <v>5166</v>
      </c>
    </row>
    <row r="253" spans="1:17" x14ac:dyDescent="0.2">
      <c r="A253" s="91"/>
      <c r="B253" s="93"/>
      <c r="C253" s="95"/>
      <c r="D253" s="36"/>
      <c r="E253" s="42"/>
      <c r="F253" s="43"/>
      <c r="G253" s="43"/>
      <c r="H253" s="43"/>
      <c r="I253" s="43"/>
      <c r="J253" s="34">
        <f t="shared" si="115"/>
        <v>0</v>
      </c>
      <c r="K253" s="55"/>
      <c r="L253" s="43"/>
      <c r="M253" s="34">
        <f t="shared" si="116"/>
        <v>0</v>
      </c>
      <c r="N253" s="55"/>
      <c r="O253" s="43"/>
      <c r="P253" s="34">
        <f t="shared" si="117"/>
        <v>0</v>
      </c>
      <c r="Q253" s="35">
        <f t="shared" si="118"/>
        <v>0</v>
      </c>
    </row>
    <row r="254" spans="1:17" x14ac:dyDescent="0.2">
      <c r="A254" s="91" t="s">
        <v>205</v>
      </c>
      <c r="B254" s="93"/>
      <c r="C254" s="95" t="s">
        <v>208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3552</v>
      </c>
      <c r="J254" s="29">
        <f t="shared" si="115"/>
        <v>3552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/>
      <c r="P254" s="40">
        <f t="shared" si="117"/>
        <v>0</v>
      </c>
      <c r="Q254" s="41">
        <f t="shared" si="118"/>
        <v>3552</v>
      </c>
    </row>
    <row r="255" spans="1:17" x14ac:dyDescent="0.2">
      <c r="A255" s="91"/>
      <c r="B255" s="93"/>
      <c r="C255" s="95"/>
      <c r="D255" s="36"/>
      <c r="E255" s="42"/>
      <c r="F255" s="43"/>
      <c r="G255" s="43"/>
      <c r="H255" s="43"/>
      <c r="I255" s="43"/>
      <c r="J255" s="34">
        <f t="shared" si="115"/>
        <v>0</v>
      </c>
      <c r="K255" s="55"/>
      <c r="L255" s="43"/>
      <c r="M255" s="34">
        <f t="shared" si="116"/>
        <v>0</v>
      </c>
      <c r="N255" s="55"/>
      <c r="O255" s="43"/>
      <c r="P255" s="34">
        <f t="shared" si="117"/>
        <v>0</v>
      </c>
      <c r="Q255" s="35">
        <f t="shared" si="118"/>
        <v>0</v>
      </c>
    </row>
    <row r="256" spans="1:17" ht="12.75" customHeight="1" x14ac:dyDescent="0.2">
      <c r="A256" s="91" t="s">
        <v>205</v>
      </c>
      <c r="B256" s="93"/>
      <c r="C256" s="99" t="s">
        <v>206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4317</v>
      </c>
      <c r="J256" s="29">
        <f t="shared" si="115"/>
        <v>4317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15044</v>
      </c>
      <c r="P256" s="40">
        <f t="shared" si="117"/>
        <v>15044</v>
      </c>
      <c r="Q256" s="41">
        <f t="shared" si="118"/>
        <v>19361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/>
      <c r="J257" s="34">
        <f t="shared" si="115"/>
        <v>0</v>
      </c>
      <c r="K257" s="55"/>
      <c r="L257" s="43"/>
      <c r="M257" s="34">
        <f t="shared" si="116"/>
        <v>0</v>
      </c>
      <c r="N257" s="55"/>
      <c r="O257" s="43"/>
      <c r="P257" s="34">
        <f t="shared" si="117"/>
        <v>0</v>
      </c>
      <c r="Q257" s="35">
        <f t="shared" si="118"/>
        <v>0</v>
      </c>
    </row>
    <row r="258" spans="1:17" ht="12.75" customHeight="1" x14ac:dyDescent="0.2">
      <c r="A258" s="91" t="s">
        <v>205</v>
      </c>
      <c r="B258" s="93"/>
      <c r="C258" s="99" t="s">
        <v>207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4913</v>
      </c>
      <c r="J258" s="29">
        <f t="shared" si="115"/>
        <v>4913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16466</v>
      </c>
      <c r="P258" s="40">
        <f t="shared" si="117"/>
        <v>16466</v>
      </c>
      <c r="Q258" s="41">
        <f t="shared" si="118"/>
        <v>21379</v>
      </c>
    </row>
    <row r="259" spans="1:17" x14ac:dyDescent="0.2">
      <c r="A259" s="91"/>
      <c r="B259" s="93"/>
      <c r="C259" s="100"/>
      <c r="D259" s="36"/>
      <c r="E259" s="42"/>
      <c r="F259" s="43"/>
      <c r="G259" s="43"/>
      <c r="H259" s="43"/>
      <c r="I259" s="43"/>
      <c r="J259" s="34">
        <f t="shared" si="115"/>
        <v>0</v>
      </c>
      <c r="K259" s="55"/>
      <c r="L259" s="43"/>
      <c r="M259" s="34">
        <f t="shared" si="116"/>
        <v>0</v>
      </c>
      <c r="N259" s="55"/>
      <c r="O259" s="43"/>
      <c r="P259" s="34">
        <f t="shared" si="117"/>
        <v>0</v>
      </c>
      <c r="Q259" s="35">
        <f t="shared" si="118"/>
        <v>0</v>
      </c>
    </row>
    <row r="260" spans="1:17" x14ac:dyDescent="0.2">
      <c r="A260" s="91" t="s">
        <v>205</v>
      </c>
      <c r="B260" s="93"/>
      <c r="C260" s="95" t="s">
        <v>209</v>
      </c>
      <c r="D260" s="36" t="s">
        <v>26</v>
      </c>
      <c r="E260" s="37">
        <v>0</v>
      </c>
      <c r="F260" s="38">
        <v>0</v>
      </c>
      <c r="G260" s="38">
        <v>0</v>
      </c>
      <c r="H260" s="38">
        <v>0</v>
      </c>
      <c r="I260" s="38">
        <v>0</v>
      </c>
      <c r="J260" s="29">
        <f t="shared" si="115"/>
        <v>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16404</v>
      </c>
      <c r="P260" s="40">
        <f t="shared" si="117"/>
        <v>16404</v>
      </c>
      <c r="Q260" s="41">
        <f t="shared" si="118"/>
        <v>16404</v>
      </c>
    </row>
    <row r="261" spans="1:17" ht="12.75" customHeight="1" thickBot="1" x14ac:dyDescent="0.25">
      <c r="A261" s="92"/>
      <c r="B261" s="94"/>
      <c r="C261" s="96"/>
      <c r="D261" s="50"/>
      <c r="E261" s="51"/>
      <c r="F261" s="45"/>
      <c r="G261" s="45"/>
      <c r="H261" s="45"/>
      <c r="I261" s="45"/>
      <c r="J261" s="24">
        <f t="shared" si="115"/>
        <v>0</v>
      </c>
      <c r="K261" s="56"/>
      <c r="L261" s="45"/>
      <c r="M261" s="24">
        <v>0</v>
      </c>
      <c r="N261" s="56"/>
      <c r="O261" s="45"/>
      <c r="P261" s="24">
        <f t="shared" si="117"/>
        <v>0</v>
      </c>
      <c r="Q261" s="25">
        <f t="shared" si="118"/>
        <v>0</v>
      </c>
    </row>
    <row r="262" spans="1:17" ht="13.5" customHeight="1" thickBot="1" x14ac:dyDescent="0.25">
      <c r="D262" s="48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.75" customHeight="1" x14ac:dyDescent="0.2">
      <c r="A263" s="104" t="s">
        <v>210</v>
      </c>
      <c r="B263" s="105"/>
      <c r="C263" s="108" t="s">
        <v>211</v>
      </c>
      <c r="D263" s="101"/>
      <c r="E263" s="16">
        <f t="shared" ref="E263:I264" si="119">E265+E267+E269+E271+E289+E291+E293+E315+E317+E319</f>
        <v>308417</v>
      </c>
      <c r="F263" s="17">
        <f t="shared" si="119"/>
        <v>110645</v>
      </c>
      <c r="G263" s="17">
        <f>G265+G267+G269+G271+G289+G291+G293+G317+G319</f>
        <v>92437</v>
      </c>
      <c r="H263" s="17">
        <f>H265+H267+H269+H271+H289+H291+H293+H317+H319+H321</f>
        <v>9156</v>
      </c>
      <c r="I263" s="17">
        <f t="shared" si="119"/>
        <v>0</v>
      </c>
      <c r="J263" s="19">
        <f>SUM(E263:I263)</f>
        <v>520655</v>
      </c>
      <c r="K263" s="52">
        <f>K265+K267+K269+K271+K289+K291+K293+K315+K317+K319</f>
        <v>0</v>
      </c>
      <c r="L263" s="17">
        <f>L265+L267+L269+L271+L289+L291+L293+L315+L317+L319</f>
        <v>0</v>
      </c>
      <c r="M263" s="19">
        <f>SUM(K263:L263)</f>
        <v>0</v>
      </c>
      <c r="N263" s="52">
        <f>N265+N267+N269+N271+N289+N291+N293+N315+N317+N319</f>
        <v>0</v>
      </c>
      <c r="O263" s="17">
        <f>O265+O267+O269+O271+O289+O291+O293+O315+O317+O319</f>
        <v>0</v>
      </c>
      <c r="P263" s="18">
        <f>SUM(N263:O263)</f>
        <v>0</v>
      </c>
      <c r="Q263" s="62">
        <f>P263+M263+J263</f>
        <v>520655</v>
      </c>
    </row>
    <row r="264" spans="1:17" ht="13.5" thickBot="1" x14ac:dyDescent="0.25">
      <c r="A264" s="106"/>
      <c r="B264" s="107"/>
      <c r="C264" s="109"/>
      <c r="D264" s="102"/>
      <c r="E264" s="21">
        <f>E266+E268+E270+E272+E290+E292+E294+E316+E318+E320</f>
        <v>0</v>
      </c>
      <c r="F264" s="22">
        <f t="shared" si="119"/>
        <v>0</v>
      </c>
      <c r="G264" s="22">
        <f>G266+G268+G270+G272+G290+G292+G294+G318+G320</f>
        <v>0</v>
      </c>
      <c r="H264" s="22">
        <f>H266+H268+H270+H272+H290+H292+H294+H322+H318+H320</f>
        <v>0</v>
      </c>
      <c r="I264" s="22">
        <f t="shared" si="119"/>
        <v>0</v>
      </c>
      <c r="J264" s="24">
        <f>SUM(E264:I264)</f>
        <v>0</v>
      </c>
      <c r="K264" s="53">
        <f>K266+K268+K270+K272+K290+K292+K294+K316+K318+K320</f>
        <v>0</v>
      </c>
      <c r="L264" s="22">
        <f>L266+L268+L270+L272+L290+L292+L294+L316+L318+L320</f>
        <v>0</v>
      </c>
      <c r="M264" s="24">
        <f>SUM(K264:L264)</f>
        <v>0</v>
      </c>
      <c r="N264" s="53">
        <f>N266+N268+N270+N272+N290+N292+N294+N316+N318+N320</f>
        <v>0</v>
      </c>
      <c r="O264" s="22">
        <f>O266+O268+O270+O272+O290+O292+O294+O316+O318+O320+O322</f>
        <v>0</v>
      </c>
      <c r="P264" s="23">
        <f>SUM(N264:O264)</f>
        <v>0</v>
      </c>
      <c r="Q264" s="63">
        <f>P264+M264+J264</f>
        <v>0</v>
      </c>
    </row>
    <row r="265" spans="1:17" ht="12.75" customHeight="1" x14ac:dyDescent="0.2">
      <c r="A265" s="103" t="s">
        <v>212</v>
      </c>
      <c r="B265" s="98"/>
      <c r="C265" s="100" t="s">
        <v>213</v>
      </c>
      <c r="D265" s="49" t="s">
        <v>46</v>
      </c>
      <c r="E265" s="26">
        <v>308417</v>
      </c>
      <c r="F265" s="27">
        <v>110645</v>
      </c>
      <c r="G265" s="27">
        <v>0</v>
      </c>
      <c r="H265" s="27">
        <v>0</v>
      </c>
      <c r="I265" s="27">
        <v>0</v>
      </c>
      <c r="J265" s="29">
        <f t="shared" ref="J265:J291" si="120">SUM(E265:I265)</f>
        <v>419062</v>
      </c>
      <c r="K265" s="54"/>
      <c r="L265" s="27">
        <v>0</v>
      </c>
      <c r="M265" s="29">
        <f t="shared" ref="M265:M277" si="121">SUM(K265:L265)</f>
        <v>0</v>
      </c>
      <c r="N265" s="54">
        <v>0</v>
      </c>
      <c r="O265" s="27">
        <v>0</v>
      </c>
      <c r="P265" s="28">
        <f t="shared" ref="P265:P321" si="122">SUM(N265:O265)</f>
        <v>0</v>
      </c>
      <c r="Q265" s="64">
        <f t="shared" ref="Q265:Q322" si="123">P265+M265+J265</f>
        <v>419062</v>
      </c>
    </row>
    <row r="266" spans="1:17" x14ac:dyDescent="0.2">
      <c r="A266" s="91"/>
      <c r="B266" s="93"/>
      <c r="C266" s="95"/>
      <c r="D266" s="36"/>
      <c r="E266" s="42"/>
      <c r="F266" s="43"/>
      <c r="G266" s="43"/>
      <c r="H266" s="43"/>
      <c r="I266" s="43"/>
      <c r="J266" s="34">
        <f t="shared" si="120"/>
        <v>0</v>
      </c>
      <c r="K266" s="55"/>
      <c r="L266" s="43"/>
      <c r="M266" s="34">
        <f t="shared" si="121"/>
        <v>0</v>
      </c>
      <c r="N266" s="55"/>
      <c r="O266" s="43"/>
      <c r="P266" s="33">
        <f t="shared" si="122"/>
        <v>0</v>
      </c>
      <c r="Q266" s="65">
        <f t="shared" si="123"/>
        <v>0</v>
      </c>
    </row>
    <row r="267" spans="1:17" ht="12.75" customHeight="1" x14ac:dyDescent="0.2">
      <c r="A267" s="91" t="s">
        <v>212</v>
      </c>
      <c r="B267" s="93"/>
      <c r="C267" s="95" t="s">
        <v>214</v>
      </c>
      <c r="D267" s="36"/>
      <c r="E267" s="37">
        <v>0</v>
      </c>
      <c r="F267" s="38">
        <v>0</v>
      </c>
      <c r="G267" s="38">
        <v>2000</v>
      </c>
      <c r="H267" s="38">
        <v>0</v>
      </c>
      <c r="I267" s="38">
        <v>0</v>
      </c>
      <c r="J267" s="40">
        <f t="shared" si="120"/>
        <v>2000</v>
      </c>
      <c r="K267" s="44">
        <v>0</v>
      </c>
      <c r="L267" s="38">
        <v>0</v>
      </c>
      <c r="M267" s="40">
        <f t="shared" si="121"/>
        <v>0</v>
      </c>
      <c r="N267" s="44">
        <v>0</v>
      </c>
      <c r="O267" s="38">
        <v>0</v>
      </c>
      <c r="P267" s="39">
        <f t="shared" si="122"/>
        <v>0</v>
      </c>
      <c r="Q267" s="66">
        <f t="shared" si="123"/>
        <v>2000</v>
      </c>
    </row>
    <row r="268" spans="1:17" x14ac:dyDescent="0.2">
      <c r="A268" s="91"/>
      <c r="B268" s="93"/>
      <c r="C268" s="95"/>
      <c r="D268" s="36"/>
      <c r="E268" s="42"/>
      <c r="F268" s="43"/>
      <c r="G268" s="43"/>
      <c r="H268" s="43"/>
      <c r="I268" s="43"/>
      <c r="J268" s="34">
        <f t="shared" si="120"/>
        <v>0</v>
      </c>
      <c r="K268" s="55"/>
      <c r="L268" s="43"/>
      <c r="M268" s="34">
        <f t="shared" si="121"/>
        <v>0</v>
      </c>
      <c r="N268" s="55"/>
      <c r="O268" s="43"/>
      <c r="P268" s="33">
        <f t="shared" si="122"/>
        <v>0</v>
      </c>
      <c r="Q268" s="65">
        <f t="shared" si="123"/>
        <v>0</v>
      </c>
    </row>
    <row r="269" spans="1:17" x14ac:dyDescent="0.2">
      <c r="A269" s="91" t="s">
        <v>212</v>
      </c>
      <c r="B269" s="93"/>
      <c r="C269" s="95" t="s">
        <v>215</v>
      </c>
      <c r="D269" s="36"/>
      <c r="E269" s="37">
        <v>0</v>
      </c>
      <c r="F269" s="38">
        <v>0</v>
      </c>
      <c r="G269" s="38">
        <v>9630</v>
      </c>
      <c r="H269" s="38">
        <v>0</v>
      </c>
      <c r="I269" s="38">
        <v>0</v>
      </c>
      <c r="J269" s="40">
        <f t="shared" si="120"/>
        <v>9630</v>
      </c>
      <c r="K269" s="44">
        <v>0</v>
      </c>
      <c r="L269" s="38">
        <v>0</v>
      </c>
      <c r="M269" s="40">
        <f t="shared" si="121"/>
        <v>0</v>
      </c>
      <c r="N269" s="44">
        <v>0</v>
      </c>
      <c r="O269" s="38">
        <v>0</v>
      </c>
      <c r="P269" s="39">
        <f t="shared" si="122"/>
        <v>0</v>
      </c>
      <c r="Q269" s="66">
        <f t="shared" si="123"/>
        <v>9630</v>
      </c>
    </row>
    <row r="270" spans="1:17" x14ac:dyDescent="0.2">
      <c r="A270" s="91"/>
      <c r="B270" s="93"/>
      <c r="C270" s="95"/>
      <c r="D270" s="36"/>
      <c r="E270" s="42"/>
      <c r="F270" s="43"/>
      <c r="G270" s="43"/>
      <c r="H270" s="43"/>
      <c r="I270" s="43"/>
      <c r="J270" s="34">
        <f t="shared" si="120"/>
        <v>0</v>
      </c>
      <c r="K270" s="55"/>
      <c r="L270" s="43"/>
      <c r="M270" s="34">
        <f t="shared" si="121"/>
        <v>0</v>
      </c>
      <c r="N270" s="55"/>
      <c r="O270" s="43"/>
      <c r="P270" s="33">
        <f t="shared" si="122"/>
        <v>0</v>
      </c>
      <c r="Q270" s="65">
        <f t="shared" si="123"/>
        <v>0</v>
      </c>
    </row>
    <row r="271" spans="1:17" x14ac:dyDescent="0.2">
      <c r="A271" s="91" t="s">
        <v>212</v>
      </c>
      <c r="B271" s="93"/>
      <c r="C271" s="95" t="s">
        <v>216</v>
      </c>
      <c r="D271" s="36"/>
      <c r="E271" s="37">
        <f t="shared" ref="E271:I272" si="124">E273+E275+E277+E279+E281+E283+E285+E287</f>
        <v>0</v>
      </c>
      <c r="F271" s="38">
        <f t="shared" si="124"/>
        <v>0</v>
      </c>
      <c r="G271" s="38">
        <f t="shared" si="124"/>
        <v>14350</v>
      </c>
      <c r="H271" s="38">
        <f t="shared" si="124"/>
        <v>0</v>
      </c>
      <c r="I271" s="38">
        <f t="shared" si="124"/>
        <v>0</v>
      </c>
      <c r="J271" s="40">
        <f t="shared" si="120"/>
        <v>14350</v>
      </c>
      <c r="K271" s="44">
        <f>K273+K275+K277+K279+K281+K283+K285+K287</f>
        <v>0</v>
      </c>
      <c r="L271" s="38">
        <f>L273+L275+L277+L279+L281+L283+L285+L287</f>
        <v>0</v>
      </c>
      <c r="M271" s="40">
        <f t="shared" si="121"/>
        <v>0</v>
      </c>
      <c r="N271" s="44">
        <f>N273+N275+N277+N279+N281+N283+N285+N287</f>
        <v>0</v>
      </c>
      <c r="O271" s="38">
        <f>O273+O275+O277+O279+O281+O283+O285+O287</f>
        <v>0</v>
      </c>
      <c r="P271" s="39">
        <f t="shared" si="122"/>
        <v>0</v>
      </c>
      <c r="Q271" s="66">
        <f t="shared" si="123"/>
        <v>14350</v>
      </c>
    </row>
    <row r="272" spans="1:17" x14ac:dyDescent="0.2">
      <c r="A272" s="91"/>
      <c r="B272" s="93"/>
      <c r="C272" s="95"/>
      <c r="D272" s="36"/>
      <c r="E272" s="31">
        <f t="shared" si="124"/>
        <v>0</v>
      </c>
      <c r="F272" s="32">
        <f t="shared" si="124"/>
        <v>0</v>
      </c>
      <c r="G272" s="32">
        <f t="shared" si="124"/>
        <v>0</v>
      </c>
      <c r="H272" s="32">
        <f t="shared" si="124"/>
        <v>0</v>
      </c>
      <c r="I272" s="32">
        <f t="shared" si="124"/>
        <v>0</v>
      </c>
      <c r="J272" s="34">
        <f t="shared" si="120"/>
        <v>0</v>
      </c>
      <c r="K272" s="57">
        <f>K274+K276+K278+K280+K282+K284+K286+K288</f>
        <v>0</v>
      </c>
      <c r="L272" s="32">
        <f>L274+L276+L278+L280+L282+L284+L286+L288</f>
        <v>0</v>
      </c>
      <c r="M272" s="34">
        <f t="shared" si="121"/>
        <v>0</v>
      </c>
      <c r="N272" s="57">
        <f>N274+N276+N278+N280+N282+N284+N286+N288</f>
        <v>0</v>
      </c>
      <c r="O272" s="32">
        <f>O274+O276+O278+O280+O282+O284+O286+O288</f>
        <v>0</v>
      </c>
      <c r="P272" s="33">
        <f t="shared" si="122"/>
        <v>0</v>
      </c>
      <c r="Q272" s="65">
        <f t="shared" si="123"/>
        <v>0</v>
      </c>
    </row>
    <row r="273" spans="1:17" x14ac:dyDescent="0.2">
      <c r="A273" s="91"/>
      <c r="B273" s="93" t="s">
        <v>217</v>
      </c>
      <c r="C273" s="95" t="s">
        <v>218</v>
      </c>
      <c r="D273" s="36"/>
      <c r="E273" s="37">
        <v>0</v>
      </c>
      <c r="F273" s="38">
        <v>0</v>
      </c>
      <c r="G273" s="38">
        <v>3000</v>
      </c>
      <c r="H273" s="38">
        <v>0</v>
      </c>
      <c r="I273" s="38">
        <v>0</v>
      </c>
      <c r="J273" s="40">
        <f t="shared" si="120"/>
        <v>3000</v>
      </c>
      <c r="K273" s="44">
        <v>0</v>
      </c>
      <c r="L273" s="38">
        <v>0</v>
      </c>
      <c r="M273" s="40">
        <f t="shared" si="121"/>
        <v>0</v>
      </c>
      <c r="N273" s="44">
        <v>0</v>
      </c>
      <c r="O273" s="38">
        <v>0</v>
      </c>
      <c r="P273" s="39">
        <f t="shared" si="122"/>
        <v>0</v>
      </c>
      <c r="Q273" s="66">
        <f t="shared" si="123"/>
        <v>3000</v>
      </c>
    </row>
    <row r="274" spans="1:17" x14ac:dyDescent="0.2">
      <c r="A274" s="91"/>
      <c r="B274" s="93"/>
      <c r="C274" s="95"/>
      <c r="D274" s="36"/>
      <c r="E274" s="42"/>
      <c r="F274" s="43"/>
      <c r="G274" s="43"/>
      <c r="H274" s="43"/>
      <c r="I274" s="43"/>
      <c r="J274" s="34">
        <f t="shared" si="120"/>
        <v>0</v>
      </c>
      <c r="K274" s="55"/>
      <c r="L274" s="43"/>
      <c r="M274" s="34">
        <f t="shared" si="121"/>
        <v>0</v>
      </c>
      <c r="N274" s="55"/>
      <c r="O274" s="43"/>
      <c r="P274" s="33">
        <f t="shared" si="122"/>
        <v>0</v>
      </c>
      <c r="Q274" s="65">
        <f t="shared" si="123"/>
        <v>0</v>
      </c>
    </row>
    <row r="275" spans="1:17" ht="12.75" customHeight="1" x14ac:dyDescent="0.2">
      <c r="A275" s="91"/>
      <c r="B275" s="93" t="s">
        <v>219</v>
      </c>
      <c r="C275" s="95" t="s">
        <v>220</v>
      </c>
      <c r="D275" s="36"/>
      <c r="E275" s="37">
        <v>0</v>
      </c>
      <c r="F275" s="38">
        <v>0</v>
      </c>
      <c r="G275" s="38">
        <v>150</v>
      </c>
      <c r="H275" s="38">
        <v>0</v>
      </c>
      <c r="I275" s="38">
        <v>0</v>
      </c>
      <c r="J275" s="40">
        <f t="shared" si="120"/>
        <v>150</v>
      </c>
      <c r="K275" s="44">
        <v>0</v>
      </c>
      <c r="L275" s="38">
        <v>0</v>
      </c>
      <c r="M275" s="40">
        <f t="shared" si="121"/>
        <v>0</v>
      </c>
      <c r="N275" s="44">
        <v>0</v>
      </c>
      <c r="O275" s="38">
        <v>0</v>
      </c>
      <c r="P275" s="39">
        <f t="shared" si="122"/>
        <v>0</v>
      </c>
      <c r="Q275" s="66">
        <f t="shared" si="123"/>
        <v>150</v>
      </c>
    </row>
    <row r="276" spans="1:17" x14ac:dyDescent="0.2">
      <c r="A276" s="91"/>
      <c r="B276" s="93"/>
      <c r="C276" s="95"/>
      <c r="D276" s="36"/>
      <c r="E276" s="42"/>
      <c r="F276" s="43"/>
      <c r="G276" s="43"/>
      <c r="H276" s="43"/>
      <c r="I276" s="43"/>
      <c r="J276" s="34">
        <f t="shared" si="120"/>
        <v>0</v>
      </c>
      <c r="K276" s="55"/>
      <c r="L276" s="43"/>
      <c r="M276" s="34">
        <f t="shared" si="121"/>
        <v>0</v>
      </c>
      <c r="N276" s="55"/>
      <c r="O276" s="43"/>
      <c r="P276" s="33">
        <f t="shared" si="122"/>
        <v>0</v>
      </c>
      <c r="Q276" s="65">
        <f t="shared" si="123"/>
        <v>0</v>
      </c>
    </row>
    <row r="277" spans="1:17" x14ac:dyDescent="0.2">
      <c r="A277" s="91"/>
      <c r="B277" s="93" t="s">
        <v>221</v>
      </c>
      <c r="C277" s="95" t="s">
        <v>222</v>
      </c>
      <c r="D277" s="36"/>
      <c r="E277" s="37">
        <v>0</v>
      </c>
      <c r="F277" s="38">
        <v>0</v>
      </c>
      <c r="G277" s="38">
        <v>700</v>
      </c>
      <c r="H277" s="38">
        <v>0</v>
      </c>
      <c r="I277" s="38">
        <v>0</v>
      </c>
      <c r="J277" s="40">
        <f t="shared" si="120"/>
        <v>700</v>
      </c>
      <c r="K277" s="44">
        <v>0</v>
      </c>
      <c r="L277" s="38">
        <v>0</v>
      </c>
      <c r="M277" s="40">
        <f t="shared" si="121"/>
        <v>0</v>
      </c>
      <c r="N277" s="44">
        <v>0</v>
      </c>
      <c r="O277" s="38">
        <v>0</v>
      </c>
      <c r="P277" s="39">
        <f t="shared" si="122"/>
        <v>0</v>
      </c>
      <c r="Q277" s="66">
        <f t="shared" si="123"/>
        <v>700</v>
      </c>
    </row>
    <row r="278" spans="1:17" x14ac:dyDescent="0.2">
      <c r="A278" s="91"/>
      <c r="B278" s="93"/>
      <c r="C278" s="95"/>
      <c r="D278" s="36"/>
      <c r="E278" s="42"/>
      <c r="F278" s="43"/>
      <c r="G278" s="43"/>
      <c r="H278" s="43"/>
      <c r="I278" s="43"/>
      <c r="J278" s="34">
        <f t="shared" si="120"/>
        <v>0</v>
      </c>
      <c r="K278" s="55"/>
      <c r="L278" s="43"/>
      <c r="M278" s="34">
        <f t="shared" ref="M278:M321" si="125">SUM(K278:L278)</f>
        <v>0</v>
      </c>
      <c r="N278" s="55"/>
      <c r="O278" s="43"/>
      <c r="P278" s="33">
        <f t="shared" si="122"/>
        <v>0</v>
      </c>
      <c r="Q278" s="65">
        <f t="shared" si="123"/>
        <v>0</v>
      </c>
    </row>
    <row r="279" spans="1:17" x14ac:dyDescent="0.2">
      <c r="A279" s="91"/>
      <c r="B279" s="93" t="s">
        <v>223</v>
      </c>
      <c r="C279" s="95" t="s">
        <v>224</v>
      </c>
      <c r="D279" s="36"/>
      <c r="E279" s="37">
        <v>0</v>
      </c>
      <c r="F279" s="38">
        <v>0</v>
      </c>
      <c r="G279" s="38">
        <v>0</v>
      </c>
      <c r="H279" s="38">
        <v>0</v>
      </c>
      <c r="I279" s="38">
        <v>0</v>
      </c>
      <c r="J279" s="40">
        <f t="shared" si="120"/>
        <v>0</v>
      </c>
      <c r="K279" s="44">
        <v>0</v>
      </c>
      <c r="L279" s="38">
        <v>0</v>
      </c>
      <c r="M279" s="40">
        <f t="shared" si="125"/>
        <v>0</v>
      </c>
      <c r="N279" s="44">
        <v>0</v>
      </c>
      <c r="O279" s="38">
        <v>0</v>
      </c>
      <c r="P279" s="39">
        <f t="shared" si="122"/>
        <v>0</v>
      </c>
      <c r="Q279" s="66">
        <f t="shared" si="123"/>
        <v>0</v>
      </c>
    </row>
    <row r="280" spans="1:17" x14ac:dyDescent="0.2">
      <c r="A280" s="91"/>
      <c r="B280" s="93"/>
      <c r="C280" s="95"/>
      <c r="D280" s="36"/>
      <c r="E280" s="42"/>
      <c r="F280" s="43"/>
      <c r="G280" s="43"/>
      <c r="H280" s="43"/>
      <c r="I280" s="43"/>
      <c r="J280" s="34">
        <f t="shared" si="120"/>
        <v>0</v>
      </c>
      <c r="K280" s="55"/>
      <c r="L280" s="43"/>
      <c r="M280" s="34">
        <f t="shared" si="125"/>
        <v>0</v>
      </c>
      <c r="N280" s="55"/>
      <c r="O280" s="43"/>
      <c r="P280" s="33">
        <f t="shared" si="122"/>
        <v>0</v>
      </c>
      <c r="Q280" s="65">
        <f t="shared" si="123"/>
        <v>0</v>
      </c>
    </row>
    <row r="281" spans="1:17" ht="12.75" customHeight="1" x14ac:dyDescent="0.2">
      <c r="A281" s="91"/>
      <c r="B281" s="93" t="s">
        <v>225</v>
      </c>
      <c r="C281" s="95" t="s">
        <v>226</v>
      </c>
      <c r="D281" s="36"/>
      <c r="E281" s="37">
        <v>0</v>
      </c>
      <c r="F281" s="38">
        <v>0</v>
      </c>
      <c r="G281" s="38">
        <v>8000</v>
      </c>
      <c r="H281" s="38">
        <v>0</v>
      </c>
      <c r="I281" s="38">
        <v>0</v>
      </c>
      <c r="J281" s="40">
        <f t="shared" si="120"/>
        <v>8000</v>
      </c>
      <c r="K281" s="44">
        <v>0</v>
      </c>
      <c r="L281" s="38">
        <v>0</v>
      </c>
      <c r="M281" s="40">
        <f t="shared" si="125"/>
        <v>0</v>
      </c>
      <c r="N281" s="44">
        <v>0</v>
      </c>
      <c r="O281" s="38">
        <v>0</v>
      </c>
      <c r="P281" s="39">
        <f t="shared" si="122"/>
        <v>0</v>
      </c>
      <c r="Q281" s="66">
        <f t="shared" si="123"/>
        <v>8000</v>
      </c>
    </row>
    <row r="282" spans="1:17" x14ac:dyDescent="0.2">
      <c r="A282" s="91"/>
      <c r="B282" s="93"/>
      <c r="C282" s="95"/>
      <c r="D282" s="36"/>
      <c r="E282" s="42"/>
      <c r="F282" s="43"/>
      <c r="G282" s="43"/>
      <c r="H282" s="43"/>
      <c r="I282" s="43"/>
      <c r="J282" s="34">
        <f t="shared" si="120"/>
        <v>0</v>
      </c>
      <c r="K282" s="55"/>
      <c r="L282" s="43"/>
      <c r="M282" s="34">
        <f t="shared" si="125"/>
        <v>0</v>
      </c>
      <c r="N282" s="55"/>
      <c r="O282" s="43"/>
      <c r="P282" s="33">
        <f t="shared" si="122"/>
        <v>0</v>
      </c>
      <c r="Q282" s="65">
        <f t="shared" si="123"/>
        <v>0</v>
      </c>
    </row>
    <row r="283" spans="1:17" ht="12.75" customHeight="1" x14ac:dyDescent="0.2">
      <c r="A283" s="91"/>
      <c r="B283" s="93" t="s">
        <v>227</v>
      </c>
      <c r="C283" s="95" t="s">
        <v>228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20"/>
        <v>500</v>
      </c>
      <c r="K283" s="44">
        <v>0</v>
      </c>
      <c r="L283" s="38">
        <v>0</v>
      </c>
      <c r="M283" s="40">
        <f t="shared" si="125"/>
        <v>0</v>
      </c>
      <c r="N283" s="44">
        <v>0</v>
      </c>
      <c r="O283" s="38">
        <v>0</v>
      </c>
      <c r="P283" s="39">
        <f t="shared" si="122"/>
        <v>0</v>
      </c>
      <c r="Q283" s="66">
        <f t="shared" si="123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/>
      <c r="H284" s="43"/>
      <c r="I284" s="43"/>
      <c r="J284" s="34">
        <f t="shared" si="120"/>
        <v>0</v>
      </c>
      <c r="K284" s="55"/>
      <c r="L284" s="43"/>
      <c r="M284" s="34">
        <f t="shared" si="125"/>
        <v>0</v>
      </c>
      <c r="N284" s="55"/>
      <c r="O284" s="43"/>
      <c r="P284" s="33">
        <f t="shared" si="122"/>
        <v>0</v>
      </c>
      <c r="Q284" s="65">
        <f t="shared" si="123"/>
        <v>0</v>
      </c>
    </row>
    <row r="285" spans="1:17" ht="12.75" customHeight="1" x14ac:dyDescent="0.2">
      <c r="A285" s="91"/>
      <c r="B285" s="93" t="s">
        <v>229</v>
      </c>
      <c r="C285" s="95" t="s">
        <v>230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20"/>
        <v>500</v>
      </c>
      <c r="K285" s="44">
        <v>0</v>
      </c>
      <c r="L285" s="38">
        <v>0</v>
      </c>
      <c r="M285" s="40">
        <f t="shared" si="125"/>
        <v>0</v>
      </c>
      <c r="N285" s="44">
        <v>0</v>
      </c>
      <c r="O285" s="38">
        <v>0</v>
      </c>
      <c r="P285" s="39">
        <f t="shared" si="122"/>
        <v>0</v>
      </c>
      <c r="Q285" s="66">
        <f t="shared" si="123"/>
        <v>500</v>
      </c>
    </row>
    <row r="286" spans="1:17" x14ac:dyDescent="0.2">
      <c r="A286" s="91"/>
      <c r="B286" s="93"/>
      <c r="C286" s="95"/>
      <c r="D286" s="36"/>
      <c r="E286" s="42"/>
      <c r="F286" s="43"/>
      <c r="G286" s="43"/>
      <c r="H286" s="43"/>
      <c r="I286" s="43"/>
      <c r="J286" s="34">
        <f t="shared" si="120"/>
        <v>0</v>
      </c>
      <c r="K286" s="55"/>
      <c r="L286" s="43"/>
      <c r="M286" s="34">
        <f t="shared" si="125"/>
        <v>0</v>
      </c>
      <c r="N286" s="55"/>
      <c r="O286" s="43"/>
      <c r="P286" s="33">
        <f t="shared" si="122"/>
        <v>0</v>
      </c>
      <c r="Q286" s="65">
        <f t="shared" si="123"/>
        <v>0</v>
      </c>
    </row>
    <row r="287" spans="1:17" ht="12.75" customHeight="1" x14ac:dyDescent="0.2">
      <c r="A287" s="91"/>
      <c r="B287" s="93" t="s">
        <v>231</v>
      </c>
      <c r="C287" s="95" t="s">
        <v>232</v>
      </c>
      <c r="D287" s="36"/>
      <c r="E287" s="37">
        <v>0</v>
      </c>
      <c r="F287" s="38">
        <v>0</v>
      </c>
      <c r="G287" s="38">
        <v>1500</v>
      </c>
      <c r="H287" s="38">
        <v>0</v>
      </c>
      <c r="I287" s="38">
        <v>0</v>
      </c>
      <c r="J287" s="40">
        <f t="shared" si="120"/>
        <v>1500</v>
      </c>
      <c r="K287" s="44">
        <v>0</v>
      </c>
      <c r="L287" s="38">
        <v>0</v>
      </c>
      <c r="M287" s="40">
        <f t="shared" si="125"/>
        <v>0</v>
      </c>
      <c r="N287" s="44">
        <v>0</v>
      </c>
      <c r="O287" s="38">
        <v>0</v>
      </c>
      <c r="P287" s="39">
        <f t="shared" si="122"/>
        <v>0</v>
      </c>
      <c r="Q287" s="66">
        <f t="shared" si="123"/>
        <v>1500</v>
      </c>
    </row>
    <row r="288" spans="1:17" x14ac:dyDescent="0.2">
      <c r="A288" s="91"/>
      <c r="B288" s="93"/>
      <c r="C288" s="95"/>
      <c r="D288" s="36"/>
      <c r="E288" s="42"/>
      <c r="F288" s="43"/>
      <c r="G288" s="43"/>
      <c r="H288" s="43"/>
      <c r="I288" s="43"/>
      <c r="J288" s="34">
        <f t="shared" si="120"/>
        <v>0</v>
      </c>
      <c r="K288" s="55"/>
      <c r="L288" s="43"/>
      <c r="M288" s="34">
        <f t="shared" si="125"/>
        <v>0</v>
      </c>
      <c r="N288" s="55"/>
      <c r="O288" s="43"/>
      <c r="P288" s="33">
        <f t="shared" si="122"/>
        <v>0</v>
      </c>
      <c r="Q288" s="65">
        <f t="shared" si="123"/>
        <v>0</v>
      </c>
    </row>
    <row r="289" spans="1:17" x14ac:dyDescent="0.2">
      <c r="A289" s="91" t="s">
        <v>212</v>
      </c>
      <c r="B289" s="97"/>
      <c r="C289" s="99" t="s">
        <v>233</v>
      </c>
      <c r="D289" s="36"/>
      <c r="E289" s="37">
        <v>0</v>
      </c>
      <c r="F289" s="38">
        <v>0</v>
      </c>
      <c r="G289" s="38">
        <v>15300</v>
      </c>
      <c r="H289" s="38">
        <v>0</v>
      </c>
      <c r="I289" s="38">
        <v>0</v>
      </c>
      <c r="J289" s="40">
        <f t="shared" si="120"/>
        <v>15300</v>
      </c>
      <c r="K289" s="44">
        <v>0</v>
      </c>
      <c r="L289" s="38">
        <v>0</v>
      </c>
      <c r="M289" s="40">
        <f t="shared" si="125"/>
        <v>0</v>
      </c>
      <c r="N289" s="44">
        <v>0</v>
      </c>
      <c r="O289" s="38">
        <v>0</v>
      </c>
      <c r="P289" s="39">
        <f t="shared" si="122"/>
        <v>0</v>
      </c>
      <c r="Q289" s="66">
        <f t="shared" si="123"/>
        <v>15300</v>
      </c>
    </row>
    <row r="290" spans="1:17" x14ac:dyDescent="0.2">
      <c r="A290" s="91"/>
      <c r="B290" s="98"/>
      <c r="C290" s="100"/>
      <c r="D290" s="36"/>
      <c r="E290" s="42"/>
      <c r="F290" s="43"/>
      <c r="G290" s="43"/>
      <c r="H290" s="43"/>
      <c r="I290" s="43"/>
      <c r="J290" s="34">
        <f t="shared" si="120"/>
        <v>0</v>
      </c>
      <c r="K290" s="55"/>
      <c r="L290" s="43"/>
      <c r="M290" s="34">
        <f t="shared" si="125"/>
        <v>0</v>
      </c>
      <c r="N290" s="55"/>
      <c r="O290" s="43"/>
      <c r="P290" s="33">
        <f t="shared" si="122"/>
        <v>0</v>
      </c>
      <c r="Q290" s="65">
        <f t="shared" si="123"/>
        <v>0</v>
      </c>
    </row>
    <row r="291" spans="1:17" x14ac:dyDescent="0.2">
      <c r="A291" s="91" t="s">
        <v>212</v>
      </c>
      <c r="B291" s="97"/>
      <c r="C291" s="99" t="s">
        <v>234</v>
      </c>
      <c r="D291" s="36"/>
      <c r="E291" s="37">
        <v>0</v>
      </c>
      <c r="F291" s="38">
        <v>0</v>
      </c>
      <c r="G291" s="38">
        <v>50</v>
      </c>
      <c r="H291" s="38">
        <v>0</v>
      </c>
      <c r="I291" s="38">
        <v>0</v>
      </c>
      <c r="J291" s="40">
        <f t="shared" si="120"/>
        <v>50</v>
      </c>
      <c r="K291" s="44">
        <v>0</v>
      </c>
      <c r="L291" s="38">
        <v>0</v>
      </c>
      <c r="M291" s="40">
        <f t="shared" si="125"/>
        <v>0</v>
      </c>
      <c r="N291" s="44">
        <v>0</v>
      </c>
      <c r="O291" s="38">
        <v>0</v>
      </c>
      <c r="P291" s="39">
        <f t="shared" si="122"/>
        <v>0</v>
      </c>
      <c r="Q291" s="66">
        <f t="shared" si="123"/>
        <v>50</v>
      </c>
    </row>
    <row r="292" spans="1:17" x14ac:dyDescent="0.2">
      <c r="A292" s="91"/>
      <c r="B292" s="98"/>
      <c r="C292" s="100"/>
      <c r="D292" s="36"/>
      <c r="E292" s="42"/>
      <c r="F292" s="43"/>
      <c r="G292" s="43"/>
      <c r="H292" s="43"/>
      <c r="I292" s="43"/>
      <c r="J292" s="34">
        <f t="shared" ref="J292:J321" si="126">SUM(E292:I292)</f>
        <v>0</v>
      </c>
      <c r="K292" s="55"/>
      <c r="L292" s="43"/>
      <c r="M292" s="34">
        <f t="shared" si="125"/>
        <v>0</v>
      </c>
      <c r="N292" s="55"/>
      <c r="O292" s="43"/>
      <c r="P292" s="33">
        <f t="shared" si="122"/>
        <v>0</v>
      </c>
      <c r="Q292" s="65">
        <f t="shared" si="123"/>
        <v>0</v>
      </c>
    </row>
    <row r="293" spans="1:17" ht="12.75" customHeight="1" x14ac:dyDescent="0.2">
      <c r="A293" s="91" t="s">
        <v>212</v>
      </c>
      <c r="B293" s="93"/>
      <c r="C293" s="95" t="s">
        <v>235</v>
      </c>
      <c r="D293" s="36"/>
      <c r="E293" s="37">
        <f>E295+E297+E299+E301+E303+E309+E311+E313</f>
        <v>0</v>
      </c>
      <c r="F293" s="38">
        <f>F295+F297+F299+F301+F303+F309+F311+F313</f>
        <v>0</v>
      </c>
      <c r="G293" s="38">
        <f>G295+G297+G299+G301+G303+G305+G307+G309+G311+G313+G315</f>
        <v>51107</v>
      </c>
      <c r="H293" s="38">
        <f>H295+H297+H299+H301+H303+H309+H311+H313</f>
        <v>0</v>
      </c>
      <c r="I293" s="38">
        <f>I295+I297+I299+I301+I303+I309+I311+I313</f>
        <v>0</v>
      </c>
      <c r="J293" s="40">
        <f t="shared" si="126"/>
        <v>51107</v>
      </c>
      <c r="K293" s="44">
        <f>K295+K297+K299+K301+K303+K305+K307+K309</f>
        <v>0</v>
      </c>
      <c r="L293" s="38">
        <f>L295+L297+L299+L301+L303+L305+L307+L309</f>
        <v>0</v>
      </c>
      <c r="M293" s="40">
        <f t="shared" si="125"/>
        <v>0</v>
      </c>
      <c r="N293" s="44">
        <f>N295+N297+N299+N301+N303+N305+N307+N309</f>
        <v>0</v>
      </c>
      <c r="O293" s="38">
        <f>O295+O297+O299+O301+O303+O305+O307+O309</f>
        <v>0</v>
      </c>
      <c r="P293" s="39">
        <f t="shared" si="122"/>
        <v>0</v>
      </c>
      <c r="Q293" s="66">
        <f t="shared" si="123"/>
        <v>51107</v>
      </c>
    </row>
    <row r="294" spans="1:17" x14ac:dyDescent="0.2">
      <c r="A294" s="91"/>
      <c r="B294" s="93"/>
      <c r="C294" s="95"/>
      <c r="D294" s="36"/>
      <c r="E294" s="31">
        <f>E296+E298+E300+E302+E304+E306+E308+E310+E312+E314</f>
        <v>0</v>
      </c>
      <c r="F294" s="32">
        <f>F296+F298+F300+F302+F304+F306+F308+F310+F312+F314</f>
        <v>0</v>
      </c>
      <c r="G294" s="32">
        <f>G296+G298+G300+G302+G304+G306+G308+G310+G312+G314+G316</f>
        <v>0</v>
      </c>
      <c r="H294" s="32">
        <f>H296+H298+H300+H302+H304+H306+H308+H310+H312+H314</f>
        <v>0</v>
      </c>
      <c r="I294" s="32">
        <f>I296+I298+I300+I302+I304+I306+I308+I310+I312+I314</f>
        <v>0</v>
      </c>
      <c r="J294" s="34">
        <f t="shared" si="126"/>
        <v>0</v>
      </c>
      <c r="K294" s="57">
        <f>K296+K298+K300+K302+K304+K306+K308+K310+K312+K314</f>
        <v>0</v>
      </c>
      <c r="L294" s="32">
        <f>L296+L298+L300+L302+L304+L306+L308+L310+L312+L314</f>
        <v>0</v>
      </c>
      <c r="M294" s="34">
        <f t="shared" si="125"/>
        <v>0</v>
      </c>
      <c r="N294" s="57">
        <f>N296+N298+N300+N302+N304+N306+N308+N310+N312+N314</f>
        <v>0</v>
      </c>
      <c r="O294" s="32">
        <f>O296+O298+O300+O302+O304+O306+O308+O310+O312+O314</f>
        <v>0</v>
      </c>
      <c r="P294" s="33">
        <f t="shared" si="122"/>
        <v>0</v>
      </c>
      <c r="Q294" s="65">
        <f t="shared" si="123"/>
        <v>0</v>
      </c>
    </row>
    <row r="295" spans="1:17" x14ac:dyDescent="0.2">
      <c r="A295" s="91"/>
      <c r="B295" s="93" t="s">
        <v>236</v>
      </c>
      <c r="C295" s="95" t="s">
        <v>237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6"/>
        <v>2000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2"/>
        <v>0</v>
      </c>
      <c r="Q295" s="66">
        <f t="shared" si="123"/>
        <v>2000</v>
      </c>
    </row>
    <row r="296" spans="1:17" x14ac:dyDescent="0.2">
      <c r="A296" s="91"/>
      <c r="B296" s="93"/>
      <c r="C296" s="95"/>
      <c r="D296" s="36"/>
      <c r="E296" s="42"/>
      <c r="F296" s="43"/>
      <c r="G296" s="43"/>
      <c r="H296" s="43"/>
      <c r="I296" s="43"/>
      <c r="J296" s="34">
        <f t="shared" si="126"/>
        <v>0</v>
      </c>
      <c r="K296" s="55"/>
      <c r="L296" s="43"/>
      <c r="M296" s="34">
        <f t="shared" si="125"/>
        <v>0</v>
      </c>
      <c r="N296" s="55"/>
      <c r="O296" s="43"/>
      <c r="P296" s="33">
        <f t="shared" si="122"/>
        <v>0</v>
      </c>
      <c r="Q296" s="65">
        <f t="shared" si="123"/>
        <v>0</v>
      </c>
    </row>
    <row r="297" spans="1:17" x14ac:dyDescent="0.2">
      <c r="A297" s="91"/>
      <c r="B297" s="93" t="s">
        <v>238</v>
      </c>
      <c r="C297" s="95" t="s">
        <v>239</v>
      </c>
      <c r="D297" s="36"/>
      <c r="E297" s="37">
        <v>0</v>
      </c>
      <c r="F297" s="38">
        <v>0</v>
      </c>
      <c r="G297" s="38">
        <v>5800</v>
      </c>
      <c r="H297" s="38">
        <v>0</v>
      </c>
      <c r="I297" s="38">
        <v>0</v>
      </c>
      <c r="J297" s="40">
        <f t="shared" si="126"/>
        <v>5800</v>
      </c>
      <c r="K297" s="44">
        <v>0</v>
      </c>
      <c r="L297" s="38">
        <v>0</v>
      </c>
      <c r="M297" s="40">
        <f t="shared" si="125"/>
        <v>0</v>
      </c>
      <c r="N297" s="44">
        <v>0</v>
      </c>
      <c r="O297" s="38">
        <v>0</v>
      </c>
      <c r="P297" s="39">
        <f t="shared" si="122"/>
        <v>0</v>
      </c>
      <c r="Q297" s="66">
        <f t="shared" si="123"/>
        <v>5800</v>
      </c>
    </row>
    <row r="298" spans="1:17" x14ac:dyDescent="0.2">
      <c r="A298" s="91"/>
      <c r="B298" s="93"/>
      <c r="C298" s="95"/>
      <c r="D298" s="36"/>
      <c r="E298" s="42"/>
      <c r="F298" s="43"/>
      <c r="G298" s="43"/>
      <c r="H298" s="43"/>
      <c r="I298" s="43"/>
      <c r="J298" s="34">
        <f t="shared" si="126"/>
        <v>0</v>
      </c>
      <c r="K298" s="55"/>
      <c r="L298" s="43"/>
      <c r="M298" s="34">
        <f t="shared" si="125"/>
        <v>0</v>
      </c>
      <c r="N298" s="55"/>
      <c r="O298" s="43"/>
      <c r="P298" s="33">
        <f t="shared" si="122"/>
        <v>0</v>
      </c>
      <c r="Q298" s="65">
        <f t="shared" si="123"/>
        <v>0</v>
      </c>
    </row>
    <row r="299" spans="1:17" x14ac:dyDescent="0.2">
      <c r="A299" s="91"/>
      <c r="B299" s="93" t="s">
        <v>240</v>
      </c>
      <c r="C299" s="95" t="s">
        <v>241</v>
      </c>
      <c r="D299" s="36"/>
      <c r="E299" s="37">
        <v>0</v>
      </c>
      <c r="F299" s="38">
        <v>0</v>
      </c>
      <c r="G299" s="38">
        <v>5000</v>
      </c>
      <c r="H299" s="38">
        <v>0</v>
      </c>
      <c r="I299" s="38">
        <v>0</v>
      </c>
      <c r="J299" s="40">
        <f t="shared" si="126"/>
        <v>5000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2"/>
        <v>0</v>
      </c>
      <c r="Q299" s="66">
        <f t="shared" si="123"/>
        <v>5000</v>
      </c>
    </row>
    <row r="300" spans="1:17" x14ac:dyDescent="0.2">
      <c r="A300" s="91"/>
      <c r="B300" s="93"/>
      <c r="C300" s="95"/>
      <c r="D300" s="36"/>
      <c r="E300" s="42"/>
      <c r="F300" s="43"/>
      <c r="G300" s="43"/>
      <c r="H300" s="43"/>
      <c r="I300" s="43"/>
      <c r="J300" s="34">
        <f t="shared" si="126"/>
        <v>0</v>
      </c>
      <c r="K300" s="55"/>
      <c r="L300" s="43"/>
      <c r="M300" s="34">
        <f t="shared" si="125"/>
        <v>0</v>
      </c>
      <c r="N300" s="55"/>
      <c r="O300" s="43"/>
      <c r="P300" s="33">
        <f t="shared" si="122"/>
        <v>0</v>
      </c>
      <c r="Q300" s="65">
        <f t="shared" si="123"/>
        <v>0</v>
      </c>
    </row>
    <row r="301" spans="1:17" x14ac:dyDescent="0.2">
      <c r="A301" s="91"/>
      <c r="B301" s="93" t="s">
        <v>242</v>
      </c>
      <c r="C301" s="95" t="s">
        <v>243</v>
      </c>
      <c r="D301" s="36"/>
      <c r="E301" s="37">
        <v>0</v>
      </c>
      <c r="F301" s="38">
        <v>0</v>
      </c>
      <c r="G301" s="38">
        <v>106</v>
      </c>
      <c r="H301" s="38">
        <v>0</v>
      </c>
      <c r="I301" s="38">
        <v>0</v>
      </c>
      <c r="J301" s="40">
        <f t="shared" si="126"/>
        <v>106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2"/>
        <v>0</v>
      </c>
      <c r="Q301" s="66">
        <f t="shared" si="123"/>
        <v>106</v>
      </c>
    </row>
    <row r="302" spans="1:17" x14ac:dyDescent="0.2">
      <c r="A302" s="91"/>
      <c r="B302" s="93"/>
      <c r="C302" s="95"/>
      <c r="D302" s="36"/>
      <c r="E302" s="42"/>
      <c r="F302" s="43"/>
      <c r="G302" s="43"/>
      <c r="H302" s="43"/>
      <c r="I302" s="43"/>
      <c r="J302" s="34">
        <f t="shared" si="126"/>
        <v>0</v>
      </c>
      <c r="K302" s="55"/>
      <c r="L302" s="43"/>
      <c r="M302" s="34">
        <f t="shared" si="125"/>
        <v>0</v>
      </c>
      <c r="N302" s="55"/>
      <c r="O302" s="43"/>
      <c r="P302" s="33">
        <f t="shared" si="122"/>
        <v>0</v>
      </c>
      <c r="Q302" s="65">
        <f t="shared" si="123"/>
        <v>0</v>
      </c>
    </row>
    <row r="303" spans="1:17" x14ac:dyDescent="0.2">
      <c r="A303" s="91"/>
      <c r="B303" s="93" t="s">
        <v>244</v>
      </c>
      <c r="C303" s="95" t="s">
        <v>245</v>
      </c>
      <c r="D303" s="36"/>
      <c r="E303" s="37">
        <v>0</v>
      </c>
      <c r="F303" s="38">
        <v>0</v>
      </c>
      <c r="G303" s="38">
        <v>2300</v>
      </c>
      <c r="H303" s="38">
        <v>0</v>
      </c>
      <c r="I303" s="38">
        <v>0</v>
      </c>
      <c r="J303" s="40">
        <f t="shared" si="126"/>
        <v>2300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2"/>
        <v>0</v>
      </c>
      <c r="Q303" s="66">
        <f t="shared" si="123"/>
        <v>2300</v>
      </c>
    </row>
    <row r="304" spans="1:17" x14ac:dyDescent="0.2">
      <c r="A304" s="91"/>
      <c r="B304" s="93"/>
      <c r="C304" s="95"/>
      <c r="D304" s="36"/>
      <c r="E304" s="42"/>
      <c r="F304" s="43"/>
      <c r="G304" s="43"/>
      <c r="H304" s="43"/>
      <c r="I304" s="43"/>
      <c r="J304" s="34">
        <f t="shared" si="126"/>
        <v>0</v>
      </c>
      <c r="K304" s="55"/>
      <c r="L304" s="43"/>
      <c r="M304" s="34">
        <f t="shared" si="125"/>
        <v>0</v>
      </c>
      <c r="N304" s="55"/>
      <c r="O304" s="43"/>
      <c r="P304" s="33">
        <f t="shared" si="122"/>
        <v>0</v>
      </c>
      <c r="Q304" s="65">
        <f t="shared" si="123"/>
        <v>0</v>
      </c>
    </row>
    <row r="305" spans="1:17" x14ac:dyDescent="0.2">
      <c r="A305" s="91"/>
      <c r="B305" s="93" t="s">
        <v>246</v>
      </c>
      <c r="C305" s="95" t="s">
        <v>247</v>
      </c>
      <c r="D305" s="36"/>
      <c r="E305" s="37">
        <v>0</v>
      </c>
      <c r="F305" s="38">
        <v>0</v>
      </c>
      <c r="G305" s="38">
        <v>13700</v>
      </c>
      <c r="H305" s="38">
        <v>0</v>
      </c>
      <c r="I305" s="38">
        <v>0</v>
      </c>
      <c r="J305" s="40">
        <f t="shared" si="126"/>
        <v>13700</v>
      </c>
      <c r="K305" s="44">
        <v>0</v>
      </c>
      <c r="L305" s="38">
        <v>0</v>
      </c>
      <c r="M305" s="40">
        <f t="shared" si="125"/>
        <v>0</v>
      </c>
      <c r="N305" s="44">
        <v>0</v>
      </c>
      <c r="O305" s="38">
        <v>0</v>
      </c>
      <c r="P305" s="39">
        <f t="shared" si="122"/>
        <v>0</v>
      </c>
      <c r="Q305" s="66">
        <f t="shared" si="123"/>
        <v>13700</v>
      </c>
    </row>
    <row r="306" spans="1:17" x14ac:dyDescent="0.2">
      <c r="A306" s="91"/>
      <c r="B306" s="93"/>
      <c r="C306" s="95"/>
      <c r="D306" s="36"/>
      <c r="E306" s="42"/>
      <c r="F306" s="43"/>
      <c r="G306" s="43"/>
      <c r="H306" s="43"/>
      <c r="I306" s="43"/>
      <c r="J306" s="34">
        <f t="shared" si="126"/>
        <v>0</v>
      </c>
      <c r="K306" s="55"/>
      <c r="L306" s="43"/>
      <c r="M306" s="34">
        <f t="shared" si="125"/>
        <v>0</v>
      </c>
      <c r="N306" s="55"/>
      <c r="O306" s="43"/>
      <c r="P306" s="33">
        <f t="shared" si="122"/>
        <v>0</v>
      </c>
      <c r="Q306" s="65">
        <f t="shared" si="123"/>
        <v>0</v>
      </c>
    </row>
    <row r="307" spans="1:17" x14ac:dyDescent="0.2">
      <c r="A307" s="91"/>
      <c r="B307" s="93" t="s">
        <v>248</v>
      </c>
      <c r="C307" s="95" t="s">
        <v>249</v>
      </c>
      <c r="D307" s="36"/>
      <c r="E307" s="37">
        <v>0</v>
      </c>
      <c r="F307" s="38">
        <v>0</v>
      </c>
      <c r="G307" s="38">
        <v>6200</v>
      </c>
      <c r="H307" s="38">
        <v>0</v>
      </c>
      <c r="I307" s="38">
        <v>0</v>
      </c>
      <c r="J307" s="40">
        <f t="shared" si="126"/>
        <v>6200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22"/>
        <v>0</v>
      </c>
      <c r="Q307" s="66">
        <f t="shared" si="123"/>
        <v>6200</v>
      </c>
    </row>
    <row r="308" spans="1:17" x14ac:dyDescent="0.2">
      <c r="A308" s="91"/>
      <c r="B308" s="93"/>
      <c r="C308" s="95"/>
      <c r="D308" s="36"/>
      <c r="E308" s="42"/>
      <c r="F308" s="43"/>
      <c r="G308" s="43"/>
      <c r="H308" s="43"/>
      <c r="I308" s="43"/>
      <c r="J308" s="34">
        <f t="shared" si="126"/>
        <v>0</v>
      </c>
      <c r="K308" s="55"/>
      <c r="L308" s="43"/>
      <c r="M308" s="34">
        <f t="shared" si="125"/>
        <v>0</v>
      </c>
      <c r="N308" s="55"/>
      <c r="O308" s="43"/>
      <c r="P308" s="33">
        <f t="shared" si="122"/>
        <v>0</v>
      </c>
      <c r="Q308" s="65">
        <f t="shared" si="123"/>
        <v>0</v>
      </c>
    </row>
    <row r="309" spans="1:17" ht="12.75" customHeight="1" x14ac:dyDescent="0.2">
      <c r="A309" s="91"/>
      <c r="B309" s="93" t="s">
        <v>250</v>
      </c>
      <c r="C309" s="95" t="s">
        <v>251</v>
      </c>
      <c r="D309" s="36"/>
      <c r="E309" s="37">
        <v>0</v>
      </c>
      <c r="F309" s="38">
        <v>0</v>
      </c>
      <c r="G309" s="38">
        <v>3000</v>
      </c>
      <c r="H309" s="38">
        <v>0</v>
      </c>
      <c r="I309" s="38">
        <v>0</v>
      </c>
      <c r="J309" s="40">
        <f t="shared" si="126"/>
        <v>3000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22"/>
        <v>0</v>
      </c>
      <c r="Q309" s="66">
        <f t="shared" si="123"/>
        <v>3000</v>
      </c>
    </row>
    <row r="310" spans="1:17" x14ac:dyDescent="0.2">
      <c r="A310" s="91"/>
      <c r="B310" s="93"/>
      <c r="C310" s="95"/>
      <c r="D310" s="36"/>
      <c r="E310" s="42"/>
      <c r="F310" s="43"/>
      <c r="G310" s="43"/>
      <c r="H310" s="43"/>
      <c r="I310" s="43"/>
      <c r="J310" s="34">
        <f t="shared" si="126"/>
        <v>0</v>
      </c>
      <c r="K310" s="55"/>
      <c r="L310" s="43"/>
      <c r="M310" s="34">
        <f t="shared" si="125"/>
        <v>0</v>
      </c>
      <c r="N310" s="55"/>
      <c r="O310" s="43"/>
      <c r="P310" s="33">
        <f t="shared" si="122"/>
        <v>0</v>
      </c>
      <c r="Q310" s="65">
        <f t="shared" si="123"/>
        <v>0</v>
      </c>
    </row>
    <row r="311" spans="1:17" x14ac:dyDescent="0.2">
      <c r="A311" s="91"/>
      <c r="B311" s="93" t="s">
        <v>252</v>
      </c>
      <c r="C311" s="95" t="s">
        <v>253</v>
      </c>
      <c r="D311" s="36"/>
      <c r="E311" s="37">
        <v>0</v>
      </c>
      <c r="F311" s="38">
        <v>0</v>
      </c>
      <c r="G311" s="38">
        <v>12000</v>
      </c>
      <c r="H311" s="38">
        <v>0</v>
      </c>
      <c r="I311" s="38">
        <v>0</v>
      </c>
      <c r="J311" s="40">
        <f t="shared" si="126"/>
        <v>12000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22"/>
        <v>0</v>
      </c>
      <c r="Q311" s="66">
        <f t="shared" si="123"/>
        <v>12000</v>
      </c>
    </row>
    <row r="312" spans="1:17" x14ac:dyDescent="0.2">
      <c r="A312" s="91"/>
      <c r="B312" s="93"/>
      <c r="C312" s="95"/>
      <c r="D312" s="36"/>
      <c r="E312" s="42"/>
      <c r="F312" s="43"/>
      <c r="G312" s="43"/>
      <c r="H312" s="43"/>
      <c r="I312" s="43"/>
      <c r="J312" s="34">
        <f t="shared" si="126"/>
        <v>0</v>
      </c>
      <c r="K312" s="55"/>
      <c r="L312" s="43"/>
      <c r="M312" s="34">
        <f t="shared" si="125"/>
        <v>0</v>
      </c>
      <c r="N312" s="55"/>
      <c r="O312" s="43"/>
      <c r="P312" s="33">
        <f t="shared" si="122"/>
        <v>0</v>
      </c>
      <c r="Q312" s="65">
        <f t="shared" si="123"/>
        <v>0</v>
      </c>
    </row>
    <row r="313" spans="1:17" x14ac:dyDescent="0.2">
      <c r="A313" s="91"/>
      <c r="B313" s="93" t="s">
        <v>254</v>
      </c>
      <c r="C313" s="95" t="s">
        <v>255</v>
      </c>
      <c r="D313" s="36"/>
      <c r="E313" s="37">
        <v>0</v>
      </c>
      <c r="F313" s="38">
        <v>0</v>
      </c>
      <c r="G313" s="38">
        <v>0</v>
      </c>
      <c r="H313" s="38">
        <v>0</v>
      </c>
      <c r="I313" s="38">
        <v>0</v>
      </c>
      <c r="J313" s="40">
        <f t="shared" si="126"/>
        <v>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22"/>
        <v>0</v>
      </c>
      <c r="Q313" s="66">
        <f t="shared" si="123"/>
        <v>0</v>
      </c>
    </row>
    <row r="314" spans="1:17" x14ac:dyDescent="0.2">
      <c r="A314" s="91"/>
      <c r="B314" s="93"/>
      <c r="C314" s="95"/>
      <c r="D314" s="36"/>
      <c r="E314" s="42"/>
      <c r="F314" s="43"/>
      <c r="G314" s="43"/>
      <c r="H314" s="43"/>
      <c r="I314" s="43"/>
      <c r="J314" s="34">
        <f t="shared" si="126"/>
        <v>0</v>
      </c>
      <c r="K314" s="55"/>
      <c r="L314" s="43"/>
      <c r="M314" s="34">
        <f t="shared" si="125"/>
        <v>0</v>
      </c>
      <c r="N314" s="55"/>
      <c r="O314" s="43"/>
      <c r="P314" s="33">
        <f t="shared" si="122"/>
        <v>0</v>
      </c>
      <c r="Q314" s="65">
        <f t="shared" si="123"/>
        <v>0</v>
      </c>
    </row>
    <row r="315" spans="1:17" x14ac:dyDescent="0.2">
      <c r="A315" s="91"/>
      <c r="B315" s="93" t="s">
        <v>256</v>
      </c>
      <c r="C315" s="95" t="s">
        <v>257</v>
      </c>
      <c r="D315" s="36"/>
      <c r="E315" s="37">
        <v>0</v>
      </c>
      <c r="F315" s="38">
        <v>0</v>
      </c>
      <c r="G315" s="38">
        <v>1001</v>
      </c>
      <c r="H315" s="38">
        <v>0</v>
      </c>
      <c r="I315" s="38">
        <v>0</v>
      </c>
      <c r="J315" s="40">
        <f t="shared" si="126"/>
        <v>1001</v>
      </c>
      <c r="K315" s="44">
        <v>0</v>
      </c>
      <c r="L315" s="38">
        <v>0</v>
      </c>
      <c r="M315" s="40">
        <f t="shared" si="125"/>
        <v>0</v>
      </c>
      <c r="N315" s="44">
        <v>0</v>
      </c>
      <c r="O315" s="38">
        <v>0</v>
      </c>
      <c r="P315" s="39">
        <f t="shared" si="122"/>
        <v>0</v>
      </c>
      <c r="Q315" s="66">
        <f t="shared" si="123"/>
        <v>1001</v>
      </c>
    </row>
    <row r="316" spans="1:17" x14ac:dyDescent="0.2">
      <c r="A316" s="91"/>
      <c r="B316" s="93"/>
      <c r="C316" s="95"/>
      <c r="D316" s="36"/>
      <c r="E316" s="42"/>
      <c r="F316" s="43"/>
      <c r="G316" s="43"/>
      <c r="H316" s="43"/>
      <c r="I316" s="43"/>
      <c r="J316" s="34">
        <f t="shared" si="126"/>
        <v>0</v>
      </c>
      <c r="K316" s="55"/>
      <c r="L316" s="43"/>
      <c r="M316" s="34">
        <f t="shared" si="125"/>
        <v>0</v>
      </c>
      <c r="N316" s="55"/>
      <c r="O316" s="43"/>
      <c r="P316" s="33">
        <f t="shared" si="122"/>
        <v>0</v>
      </c>
      <c r="Q316" s="65">
        <f t="shared" si="123"/>
        <v>0</v>
      </c>
    </row>
    <row r="317" spans="1:17" x14ac:dyDescent="0.2">
      <c r="A317" s="91" t="s">
        <v>212</v>
      </c>
      <c r="B317" s="93"/>
      <c r="C317" s="95" t="s">
        <v>258</v>
      </c>
      <c r="D317" s="36"/>
      <c r="E317" s="37">
        <v>0</v>
      </c>
      <c r="F317" s="38">
        <v>0</v>
      </c>
      <c r="G317" s="38">
        <v>0</v>
      </c>
      <c r="H317" s="38">
        <v>8506</v>
      </c>
      <c r="I317" s="38">
        <v>0</v>
      </c>
      <c r="J317" s="40">
        <f t="shared" si="126"/>
        <v>8506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22"/>
        <v>0</v>
      </c>
      <c r="Q317" s="66">
        <f t="shared" si="123"/>
        <v>8506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/>
      <c r="I318" s="43"/>
      <c r="J318" s="34">
        <f t="shared" si="126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22"/>
        <v>0</v>
      </c>
      <c r="Q318" s="65">
        <f t="shared" si="123"/>
        <v>0</v>
      </c>
    </row>
    <row r="319" spans="1:17" x14ac:dyDescent="0.2">
      <c r="A319" s="91" t="s">
        <v>212</v>
      </c>
      <c r="B319" s="93"/>
      <c r="C319" s="95" t="s">
        <v>291</v>
      </c>
      <c r="D319" s="36"/>
      <c r="E319" s="37">
        <v>0</v>
      </c>
      <c r="F319" s="38">
        <v>0</v>
      </c>
      <c r="G319" s="38">
        <v>0</v>
      </c>
      <c r="H319" s="38">
        <v>650</v>
      </c>
      <c r="I319" s="38">
        <v>0</v>
      </c>
      <c r="J319" s="40">
        <f t="shared" si="126"/>
        <v>650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22"/>
        <v>0</v>
      </c>
      <c r="Q319" s="66">
        <f t="shared" si="123"/>
        <v>650</v>
      </c>
    </row>
    <row r="320" spans="1:17" x14ac:dyDescent="0.2">
      <c r="A320" s="91"/>
      <c r="B320" s="93"/>
      <c r="C320" s="95"/>
      <c r="D320" s="36"/>
      <c r="E320" s="42"/>
      <c r="F320" s="43"/>
      <c r="G320" s="43"/>
      <c r="H320" s="43"/>
      <c r="I320" s="43"/>
      <c r="J320" s="34">
        <f t="shared" si="126"/>
        <v>0</v>
      </c>
      <c r="K320" s="55"/>
      <c r="L320" s="43"/>
      <c r="M320" s="34">
        <f t="shared" si="125"/>
        <v>0</v>
      </c>
      <c r="N320" s="55"/>
      <c r="O320" s="43"/>
      <c r="P320" s="33">
        <f t="shared" si="122"/>
        <v>0</v>
      </c>
      <c r="Q320" s="65">
        <f t="shared" si="123"/>
        <v>0</v>
      </c>
    </row>
    <row r="321" spans="1:17" x14ac:dyDescent="0.2">
      <c r="A321" s="91" t="s">
        <v>212</v>
      </c>
      <c r="B321" s="93"/>
      <c r="C321" s="95" t="s">
        <v>211</v>
      </c>
      <c r="D321" s="36" t="s">
        <v>120</v>
      </c>
      <c r="E321" s="37">
        <v>0</v>
      </c>
      <c r="F321" s="38">
        <v>0</v>
      </c>
      <c r="G321" s="38">
        <v>0</v>
      </c>
      <c r="H321" s="38">
        <v>0</v>
      </c>
      <c r="I321" s="38">
        <v>0</v>
      </c>
      <c r="J321" s="40">
        <f t="shared" si="126"/>
        <v>0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22"/>
        <v>0</v>
      </c>
      <c r="Q321" s="66">
        <f t="shared" si="123"/>
        <v>0</v>
      </c>
    </row>
    <row r="322" spans="1:17" ht="13.5" thickBot="1" x14ac:dyDescent="0.25">
      <c r="A322" s="92"/>
      <c r="B322" s="94"/>
      <c r="C322" s="96"/>
      <c r="D322" s="67"/>
      <c r="E322" s="51"/>
      <c r="F322" s="45"/>
      <c r="G322" s="45"/>
      <c r="H322" s="45"/>
      <c r="I322" s="45"/>
      <c r="J322" s="24">
        <f>SUM(E322:I322)</f>
        <v>0</v>
      </c>
      <c r="K322" s="56"/>
      <c r="L322" s="45"/>
      <c r="M322" s="24">
        <f>SUM(K322:L322)</f>
        <v>0</v>
      </c>
      <c r="N322" s="56"/>
      <c r="O322" s="45"/>
      <c r="P322" s="23">
        <f>SUM(N322:O322)</f>
        <v>0</v>
      </c>
      <c r="Q322" s="63">
        <f t="shared" si="123"/>
        <v>0</v>
      </c>
    </row>
  </sheetData>
  <mergeCells count="495"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89:D90"/>
    <mergeCell ref="D116:D117"/>
    <mergeCell ref="D133:D134"/>
    <mergeCell ref="D219:D220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7:D178"/>
    <mergeCell ref="A180:B181"/>
    <mergeCell ref="C180:C181"/>
    <mergeCell ref="D180:D181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2:A183"/>
    <mergeCell ref="B182:B183"/>
    <mergeCell ref="C182:C183"/>
    <mergeCell ref="A184:A185"/>
    <mergeCell ref="B184:B185"/>
    <mergeCell ref="C184:C185"/>
    <mergeCell ref="A177:A178"/>
    <mergeCell ref="B177:B178"/>
    <mergeCell ref="C177:C178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D206:D207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6:A217"/>
    <mergeCell ref="B216:B217"/>
    <mergeCell ref="C216:C217"/>
    <mergeCell ref="A219:B220"/>
    <mergeCell ref="A210:A211"/>
    <mergeCell ref="B210:B211"/>
    <mergeCell ref="C210:C211"/>
    <mergeCell ref="A212:A213"/>
    <mergeCell ref="B212:B213"/>
    <mergeCell ref="C212:C213"/>
    <mergeCell ref="A223:A224"/>
    <mergeCell ref="B223:B224"/>
    <mergeCell ref="C223:C224"/>
    <mergeCell ref="A225:A226"/>
    <mergeCell ref="B225:B226"/>
    <mergeCell ref="C225:C226"/>
    <mergeCell ref="C219:C220"/>
    <mergeCell ref="A221:A222"/>
    <mergeCell ref="B221:B222"/>
    <mergeCell ref="C221:C222"/>
    <mergeCell ref="A231:A232"/>
    <mergeCell ref="B231:B232"/>
    <mergeCell ref="C231:C232"/>
    <mergeCell ref="A233:A234"/>
    <mergeCell ref="B233:B234"/>
    <mergeCell ref="C233:C234"/>
    <mergeCell ref="A227:A228"/>
    <mergeCell ref="B227:B228"/>
    <mergeCell ref="C227:C228"/>
    <mergeCell ref="A229:A230"/>
    <mergeCell ref="B229:B230"/>
    <mergeCell ref="C229:C230"/>
    <mergeCell ref="C242:C243"/>
    <mergeCell ref="D242:D243"/>
    <mergeCell ref="A239:A240"/>
    <mergeCell ref="B239:B240"/>
    <mergeCell ref="C239:C240"/>
    <mergeCell ref="A242:B243"/>
    <mergeCell ref="D244:D245"/>
    <mergeCell ref="A235:A236"/>
    <mergeCell ref="B235:B236"/>
    <mergeCell ref="C235:C236"/>
    <mergeCell ref="A237:A238"/>
    <mergeCell ref="B237:B238"/>
    <mergeCell ref="C237:C238"/>
    <mergeCell ref="A248:A249"/>
    <mergeCell ref="B248:B249"/>
    <mergeCell ref="C248:C249"/>
    <mergeCell ref="A250:A251"/>
    <mergeCell ref="B250:B251"/>
    <mergeCell ref="C250:C251"/>
    <mergeCell ref="A244:A245"/>
    <mergeCell ref="B244:B245"/>
    <mergeCell ref="C244:C245"/>
    <mergeCell ref="A246:A247"/>
    <mergeCell ref="B246:B247"/>
    <mergeCell ref="C246:C247"/>
    <mergeCell ref="A258:A259"/>
    <mergeCell ref="B258:B259"/>
    <mergeCell ref="C258:C259"/>
    <mergeCell ref="A252:A253"/>
    <mergeCell ref="B252:B253"/>
    <mergeCell ref="C252:C253"/>
    <mergeCell ref="A254:A255"/>
    <mergeCell ref="B254:B255"/>
    <mergeCell ref="A256:A257"/>
    <mergeCell ref="B256:B257"/>
    <mergeCell ref="A260:A261"/>
    <mergeCell ref="B260:B261"/>
    <mergeCell ref="C260:C261"/>
    <mergeCell ref="A263:B264"/>
    <mergeCell ref="D263:D264"/>
    <mergeCell ref="C263:C264"/>
    <mergeCell ref="A265:A266"/>
    <mergeCell ref="B265:B266"/>
    <mergeCell ref="C265:C266"/>
    <mergeCell ref="A271:A272"/>
    <mergeCell ref="B271:B272"/>
    <mergeCell ref="C271:C272"/>
    <mergeCell ref="A273:A274"/>
    <mergeCell ref="B273:B274"/>
    <mergeCell ref="C273:C274"/>
    <mergeCell ref="A267:A268"/>
    <mergeCell ref="B267:B268"/>
    <mergeCell ref="C267:C268"/>
    <mergeCell ref="A269:A270"/>
    <mergeCell ref="B269:B270"/>
    <mergeCell ref="C269:C270"/>
    <mergeCell ref="A279:A280"/>
    <mergeCell ref="B279:B280"/>
    <mergeCell ref="C279:C280"/>
    <mergeCell ref="A281:A282"/>
    <mergeCell ref="B281:B282"/>
    <mergeCell ref="C281:C282"/>
    <mergeCell ref="A275:A276"/>
    <mergeCell ref="B275:B276"/>
    <mergeCell ref="C275:C276"/>
    <mergeCell ref="A277:A278"/>
    <mergeCell ref="B277:B278"/>
    <mergeCell ref="C277:C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C315:C316"/>
    <mergeCell ref="A317:A318"/>
    <mergeCell ref="B317:B318"/>
    <mergeCell ref="C317:C31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2"/>
  <sheetViews>
    <sheetView tabSelected="1" workbookViewId="0">
      <pane ySplit="5" topLeftCell="A6" activePane="bottomLeft" state="frozen"/>
      <selection pane="bottomLeft" activeCell="I293" sqref="I293:I294"/>
    </sheetView>
  </sheetViews>
  <sheetFormatPr defaultRowHeight="12.75" x14ac:dyDescent="0.2"/>
  <cols>
    <col min="1" max="1" width="5.7109375" style="46" customWidth="1"/>
    <col min="2" max="2" width="6.140625" style="46" customWidth="1"/>
    <col min="3" max="3" width="30.5703125" style="47" customWidth="1"/>
    <col min="4" max="4" width="13.140625" style="87" hidden="1" customWidth="1"/>
    <col min="5" max="5" width="13.140625" style="88" customWidth="1"/>
    <col min="6" max="7" width="11.28515625" customWidth="1"/>
    <col min="8" max="8" width="11.28515625" hidden="1" customWidth="1"/>
    <col min="9" max="9" width="11.28515625" customWidth="1"/>
    <col min="10" max="15" width="11.28515625" hidden="1" customWidth="1"/>
    <col min="16" max="16" width="12.7109375" hidden="1" customWidth="1"/>
    <col min="17" max="17" width="12.28515625" hidden="1" customWidth="1"/>
    <col min="18" max="18" width="13.85546875" hidden="1" customWidth="1"/>
    <col min="19" max="19" width="12.28515625" hidden="1" customWidth="1"/>
    <col min="20" max="28" width="12.7109375" hidden="1" customWidth="1"/>
    <col min="29" max="31" width="12.28515625" hidden="1" customWidth="1"/>
    <col min="32" max="35" width="0" hidden="1" customWidth="1"/>
  </cols>
  <sheetData>
    <row r="1" spans="1:30" ht="15" x14ac:dyDescent="0.2">
      <c r="A1" s="201" t="s">
        <v>259</v>
      </c>
      <c r="B1" s="201"/>
      <c r="C1" s="201"/>
      <c r="D1" s="203" t="s">
        <v>292</v>
      </c>
      <c r="E1" s="203" t="s">
        <v>293</v>
      </c>
      <c r="F1" s="70" t="s">
        <v>294</v>
      </c>
      <c r="G1" s="195" t="s">
        <v>295</v>
      </c>
      <c r="H1" s="195"/>
      <c r="I1" s="195" t="s">
        <v>296</v>
      </c>
      <c r="J1" s="195"/>
      <c r="K1" s="195" t="s">
        <v>297</v>
      </c>
      <c r="L1" s="195"/>
      <c r="M1" s="195" t="s">
        <v>298</v>
      </c>
      <c r="N1" s="195"/>
      <c r="O1" s="195" t="s">
        <v>299</v>
      </c>
      <c r="P1" s="195"/>
      <c r="Q1" s="195" t="s">
        <v>300</v>
      </c>
      <c r="R1" s="195"/>
      <c r="S1" s="195" t="s">
        <v>301</v>
      </c>
      <c r="T1" s="195"/>
      <c r="U1" s="195" t="s">
        <v>302</v>
      </c>
      <c r="V1" s="195"/>
      <c r="W1" s="195" t="s">
        <v>303</v>
      </c>
      <c r="X1" s="195"/>
      <c r="Y1" s="195" t="s">
        <v>304</v>
      </c>
      <c r="Z1" s="195"/>
      <c r="AA1" s="195" t="s">
        <v>305</v>
      </c>
      <c r="AB1" s="196"/>
      <c r="AC1" s="71"/>
      <c r="AD1" s="72"/>
    </row>
    <row r="2" spans="1:30" x14ac:dyDescent="0.2">
      <c r="A2" s="201"/>
      <c r="B2" s="201"/>
      <c r="C2" s="201"/>
      <c r="D2" s="204"/>
      <c r="E2" s="204"/>
      <c r="F2" s="197" t="s">
        <v>306</v>
      </c>
      <c r="G2" s="199" t="s">
        <v>306</v>
      </c>
      <c r="H2" s="73"/>
      <c r="I2" s="199" t="s">
        <v>306</v>
      </c>
      <c r="J2" s="73"/>
      <c r="K2" s="199" t="s">
        <v>306</v>
      </c>
      <c r="L2" s="73"/>
      <c r="M2" s="199" t="s">
        <v>306</v>
      </c>
      <c r="N2" s="73"/>
      <c r="O2" s="199" t="s">
        <v>306</v>
      </c>
      <c r="P2" s="73"/>
      <c r="Q2" s="199" t="s">
        <v>306</v>
      </c>
      <c r="R2" s="73"/>
      <c r="S2" s="199" t="s">
        <v>306</v>
      </c>
      <c r="T2" s="73"/>
      <c r="U2" s="199" t="s">
        <v>306</v>
      </c>
      <c r="V2" s="73"/>
      <c r="W2" s="199" t="s">
        <v>306</v>
      </c>
      <c r="X2" s="73"/>
      <c r="Y2" s="199" t="s">
        <v>306</v>
      </c>
      <c r="Z2" s="73"/>
      <c r="AA2" s="199" t="s">
        <v>306</v>
      </c>
      <c r="AB2" s="73"/>
      <c r="AC2" s="74"/>
      <c r="AD2" s="74"/>
    </row>
    <row r="3" spans="1:30" ht="13.5" thickBot="1" x14ac:dyDescent="0.25">
      <c r="A3" s="202"/>
      <c r="B3" s="202"/>
      <c r="C3" s="202"/>
      <c r="D3" s="205"/>
      <c r="E3" s="205"/>
      <c r="F3" s="198"/>
      <c r="G3" s="200"/>
      <c r="H3" s="75" t="s">
        <v>307</v>
      </c>
      <c r="I3" s="200"/>
      <c r="J3" s="75" t="s">
        <v>307</v>
      </c>
      <c r="K3" s="200"/>
      <c r="L3" s="75" t="s">
        <v>307</v>
      </c>
      <c r="M3" s="200"/>
      <c r="N3" s="75" t="s">
        <v>307</v>
      </c>
      <c r="O3" s="200"/>
      <c r="P3" s="75" t="s">
        <v>307</v>
      </c>
      <c r="Q3" s="200"/>
      <c r="R3" s="75" t="s">
        <v>307</v>
      </c>
      <c r="S3" s="200"/>
      <c r="T3" s="75" t="s">
        <v>307</v>
      </c>
      <c r="U3" s="200"/>
      <c r="V3" s="75" t="s">
        <v>307</v>
      </c>
      <c r="W3" s="200"/>
      <c r="X3" s="75" t="s">
        <v>307</v>
      </c>
      <c r="Y3" s="200"/>
      <c r="Z3" s="75" t="s">
        <v>307</v>
      </c>
      <c r="AA3" s="200"/>
      <c r="AB3" s="75" t="s">
        <v>307</v>
      </c>
      <c r="AC3" s="76"/>
      <c r="AD3" s="77"/>
    </row>
    <row r="4" spans="1:30" s="78" customFormat="1" ht="15" x14ac:dyDescent="0.25">
      <c r="A4" s="121" t="s">
        <v>260</v>
      </c>
      <c r="B4" s="122"/>
      <c r="C4" s="208" t="s">
        <v>6</v>
      </c>
      <c r="D4" s="210">
        <f>XII.!Q4</f>
        <v>3505670</v>
      </c>
      <c r="E4" s="212">
        <f>I.!Q4</f>
        <v>3505670</v>
      </c>
      <c r="F4" s="214">
        <f>I.!$Q5</f>
        <v>183172.56999999998</v>
      </c>
      <c r="G4" s="193">
        <f>H4-F4</f>
        <v>284647.88</v>
      </c>
      <c r="H4" s="193">
        <f>II.!$Q5</f>
        <v>467820.44999999995</v>
      </c>
      <c r="I4" s="193">
        <f>J4-H4</f>
        <v>247825.18000000005</v>
      </c>
      <c r="J4" s="193">
        <f>III.!$Q5</f>
        <v>715645.63</v>
      </c>
      <c r="K4" s="193">
        <f>L4-J4</f>
        <v>-715645.63</v>
      </c>
      <c r="L4" s="193">
        <f>IV.!$Q5</f>
        <v>0</v>
      </c>
      <c r="M4" s="193">
        <f>N4-L4</f>
        <v>0</v>
      </c>
      <c r="N4" s="193">
        <f>V.!$Q5</f>
        <v>0</v>
      </c>
      <c r="O4" s="193">
        <f>P4-N4</f>
        <v>0</v>
      </c>
      <c r="P4" s="193">
        <f>VI.!$Q5</f>
        <v>0</v>
      </c>
      <c r="Q4" s="193">
        <f>R4-P4</f>
        <v>0</v>
      </c>
      <c r="R4" s="193">
        <f>VII.!$Q5</f>
        <v>0</v>
      </c>
      <c r="S4" s="193">
        <f>T4-R4</f>
        <v>0</v>
      </c>
      <c r="T4" s="193">
        <f>VIII.!$Q5</f>
        <v>0</v>
      </c>
      <c r="U4" s="193">
        <f>V4-T4</f>
        <v>0</v>
      </c>
      <c r="V4" s="193">
        <f>IX.!$Q5</f>
        <v>0</v>
      </c>
      <c r="W4" s="193">
        <f>X4-V4</f>
        <v>0</v>
      </c>
      <c r="X4" s="193">
        <f>X.!$Q5</f>
        <v>0</v>
      </c>
      <c r="Y4" s="193">
        <f>Z4-X4</f>
        <v>0</v>
      </c>
      <c r="Z4" s="193">
        <f>XI.!$Q5</f>
        <v>0</v>
      </c>
      <c r="AA4" s="193">
        <f>AB4-Z4</f>
        <v>0</v>
      </c>
      <c r="AB4" s="193">
        <f>XII.!$Q5</f>
        <v>0</v>
      </c>
      <c r="AC4" s="72"/>
      <c r="AD4" s="72"/>
    </row>
    <row r="5" spans="1:30" s="78" customFormat="1" ht="15.75" thickBot="1" x14ac:dyDescent="0.3">
      <c r="A5" s="206"/>
      <c r="B5" s="207"/>
      <c r="C5" s="209"/>
      <c r="D5" s="211"/>
      <c r="E5" s="213"/>
      <c r="F5" s="215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72"/>
      <c r="AD5" s="72"/>
    </row>
    <row r="6" spans="1:30" s="78" customFormat="1" ht="15" x14ac:dyDescent="0.25">
      <c r="A6" s="121" t="s">
        <v>8</v>
      </c>
      <c r="B6" s="122"/>
      <c r="C6" s="108" t="s">
        <v>9</v>
      </c>
      <c r="D6" s="181">
        <f>XII.!Q6</f>
        <v>179418</v>
      </c>
      <c r="E6" s="162">
        <f>I.!Q6</f>
        <v>179418</v>
      </c>
      <c r="F6" s="214">
        <f>I.!$Q7</f>
        <v>6786.13</v>
      </c>
      <c r="G6" s="149">
        <f t="shared" ref="G6" si="0">H6-F6</f>
        <v>4192.28</v>
      </c>
      <c r="H6" s="149">
        <f>II.!$Q7</f>
        <v>10978.41</v>
      </c>
      <c r="I6" s="149">
        <f t="shared" ref="I6" si="1">J6-H6</f>
        <v>8426.61</v>
      </c>
      <c r="J6" s="149">
        <f>III.!$Q7</f>
        <v>19405.02</v>
      </c>
      <c r="K6" s="149">
        <f t="shared" ref="K6" si="2">L6-J6</f>
        <v>-19405.02</v>
      </c>
      <c r="L6" s="149">
        <f>IV.!$Q7</f>
        <v>0</v>
      </c>
      <c r="M6" s="149">
        <f t="shared" ref="M6" si="3">N6-L6</f>
        <v>0</v>
      </c>
      <c r="N6" s="149">
        <f>V.!$Q7</f>
        <v>0</v>
      </c>
      <c r="O6" s="149">
        <f t="shared" ref="O6" si="4">P6-N6</f>
        <v>0</v>
      </c>
      <c r="P6" s="149">
        <f>VI.!$Q7</f>
        <v>0</v>
      </c>
      <c r="Q6" s="149">
        <f t="shared" ref="Q6" si="5">R6-P6</f>
        <v>0</v>
      </c>
      <c r="R6" s="149">
        <f>VII.!$Q7</f>
        <v>0</v>
      </c>
      <c r="S6" s="149">
        <f t="shared" ref="S6" si="6">T6-R6</f>
        <v>0</v>
      </c>
      <c r="T6" s="149">
        <f>VIII.!$Q7</f>
        <v>0</v>
      </c>
      <c r="U6" s="149">
        <f t="shared" ref="U6" si="7">V6-T6</f>
        <v>0</v>
      </c>
      <c r="V6" s="149">
        <f>IX.!$Q7</f>
        <v>0</v>
      </c>
      <c r="W6" s="149">
        <f t="shared" ref="W6" si="8">X6-V6</f>
        <v>0</v>
      </c>
      <c r="X6" s="149">
        <f>X.!$Q7</f>
        <v>0</v>
      </c>
      <c r="Y6" s="149">
        <f t="shared" ref="Y6" si="9">Z6-X6</f>
        <v>0</v>
      </c>
      <c r="Z6" s="149">
        <f>XI.!$Q7</f>
        <v>0</v>
      </c>
      <c r="AA6" s="149">
        <f t="shared" ref="AA6" si="10">AB6-Z6</f>
        <v>0</v>
      </c>
      <c r="AB6" s="149">
        <f>XII.!$Q7</f>
        <v>0</v>
      </c>
    </row>
    <row r="7" spans="1:30" s="78" customFormat="1" ht="15.75" thickBot="1" x14ac:dyDescent="0.3">
      <c r="A7" s="123"/>
      <c r="B7" s="124"/>
      <c r="C7" s="109"/>
      <c r="D7" s="182"/>
      <c r="E7" s="163"/>
      <c r="F7" s="216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</row>
    <row r="8" spans="1:30" ht="12.75" customHeight="1" x14ac:dyDescent="0.2">
      <c r="A8" s="103" t="s">
        <v>10</v>
      </c>
      <c r="B8" s="98"/>
      <c r="C8" s="100" t="s">
        <v>11</v>
      </c>
      <c r="D8" s="174">
        <f>XII.!Q8</f>
        <v>58899</v>
      </c>
      <c r="E8" s="174">
        <f>I.!Q8</f>
        <v>58899</v>
      </c>
      <c r="F8" s="192">
        <f>I.!$Q9</f>
        <v>5881.58</v>
      </c>
      <c r="G8" s="144">
        <f t="shared" ref="G8" si="11">H8-F8</f>
        <v>3792.2800000000007</v>
      </c>
      <c r="H8" s="144">
        <f>II.!$Q9</f>
        <v>9673.86</v>
      </c>
      <c r="I8" s="144">
        <f t="shared" ref="I8" si="12">J8-H8</f>
        <v>3253.08</v>
      </c>
      <c r="J8" s="144">
        <f>III.!$Q9</f>
        <v>12926.94</v>
      </c>
      <c r="K8" s="144">
        <f t="shared" ref="K8" si="13">L8-J8</f>
        <v>-12926.94</v>
      </c>
      <c r="L8" s="144">
        <f>IV.!$Q9</f>
        <v>0</v>
      </c>
      <c r="M8" s="144">
        <f t="shared" ref="M8" si="14">N8-L8</f>
        <v>0</v>
      </c>
      <c r="N8" s="144">
        <f>V.!$Q9</f>
        <v>0</v>
      </c>
      <c r="O8" s="144">
        <f t="shared" ref="O8" si="15">P8-N8</f>
        <v>0</v>
      </c>
      <c r="P8" s="144">
        <f>VI.!$Q9</f>
        <v>0</v>
      </c>
      <c r="Q8" s="144">
        <f t="shared" ref="Q8" si="16">R8-P8</f>
        <v>0</v>
      </c>
      <c r="R8" s="144">
        <f>VII.!$Q9</f>
        <v>0</v>
      </c>
      <c r="S8" s="144">
        <f t="shared" ref="S8" si="17">T8-R8</f>
        <v>0</v>
      </c>
      <c r="T8" s="144">
        <f>VIII.!$Q9</f>
        <v>0</v>
      </c>
      <c r="U8" s="144">
        <f t="shared" ref="U8" si="18">V8-T8</f>
        <v>0</v>
      </c>
      <c r="V8" s="144">
        <f>IX.!$Q9</f>
        <v>0</v>
      </c>
      <c r="W8" s="144">
        <f t="shared" ref="W8" si="19">X8-V8</f>
        <v>0</v>
      </c>
      <c r="X8" s="144">
        <f>X.!$Q9</f>
        <v>0</v>
      </c>
      <c r="Y8" s="144">
        <f t="shared" ref="Y8" si="20">Z8-X8</f>
        <v>0</v>
      </c>
      <c r="Z8" s="144">
        <f>XI.!$Q9</f>
        <v>0</v>
      </c>
      <c r="AA8" s="144">
        <f t="shared" ref="AA8" si="21">AB8-Z8</f>
        <v>0</v>
      </c>
      <c r="AB8" s="144">
        <f>XII.!$Q9</f>
        <v>0</v>
      </c>
    </row>
    <row r="9" spans="1:30" ht="13.5" customHeight="1" x14ac:dyDescent="0.2">
      <c r="A9" s="91"/>
      <c r="B9" s="93"/>
      <c r="C9" s="95"/>
      <c r="D9" s="146"/>
      <c r="E9" s="146"/>
      <c r="F9" s="190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</row>
    <row r="10" spans="1:30" ht="12.75" customHeight="1" x14ac:dyDescent="0.2">
      <c r="A10" s="91"/>
      <c r="B10" s="93" t="s">
        <v>12</v>
      </c>
      <c r="C10" s="95" t="s">
        <v>261</v>
      </c>
      <c r="D10" s="145">
        <f>XII.!Q10</f>
        <v>41801</v>
      </c>
      <c r="E10" s="145">
        <f>I.!Q10</f>
        <v>41801</v>
      </c>
      <c r="F10" s="190">
        <f>I.!$Q11</f>
        <v>3178.48</v>
      </c>
      <c r="G10" s="139">
        <f t="shared" ref="G10" si="22">H10-F10</f>
        <v>3232.8399999999997</v>
      </c>
      <c r="H10" s="139">
        <f>II.!$Q11</f>
        <v>6411.32</v>
      </c>
      <c r="I10" s="139">
        <f t="shared" ref="I10" si="23">J10-H10</f>
        <v>2773.17</v>
      </c>
      <c r="J10" s="139">
        <f>III.!$Q11</f>
        <v>9184.49</v>
      </c>
      <c r="K10" s="139">
        <f t="shared" ref="K10" si="24">L10-J10</f>
        <v>-9184.49</v>
      </c>
      <c r="L10" s="139">
        <f>IV.!$Q11</f>
        <v>0</v>
      </c>
      <c r="M10" s="139">
        <f t="shared" ref="M10" si="25">N10-L10</f>
        <v>0</v>
      </c>
      <c r="N10" s="139">
        <f>V.!$Q11</f>
        <v>0</v>
      </c>
      <c r="O10" s="139">
        <f t="shared" ref="O10" si="26">P10-N10</f>
        <v>0</v>
      </c>
      <c r="P10" s="139">
        <f>VI.!$Q11</f>
        <v>0</v>
      </c>
      <c r="Q10" s="139">
        <f t="shared" ref="Q10" si="27">R10-P10</f>
        <v>0</v>
      </c>
      <c r="R10" s="139">
        <f>VII.!$Q11</f>
        <v>0</v>
      </c>
      <c r="S10" s="139">
        <f t="shared" ref="S10" si="28">T10-R10</f>
        <v>0</v>
      </c>
      <c r="T10" s="139">
        <f>VIII.!$Q11</f>
        <v>0</v>
      </c>
      <c r="U10" s="139">
        <f t="shared" ref="U10" si="29">V10-T10</f>
        <v>0</v>
      </c>
      <c r="V10" s="139">
        <f>IX.!$Q11</f>
        <v>0</v>
      </c>
      <c r="W10" s="139">
        <f t="shared" ref="W10" si="30">X10-V10</f>
        <v>0</v>
      </c>
      <c r="X10" s="139">
        <f>X.!$Q11</f>
        <v>0</v>
      </c>
      <c r="Y10" s="139">
        <f t="shared" ref="Y10" si="31">Z10-X10</f>
        <v>0</v>
      </c>
      <c r="Z10" s="139">
        <f>XI.!$Q11</f>
        <v>0</v>
      </c>
      <c r="AA10" s="139">
        <f t="shared" ref="AA10" si="32">AB10-Z10</f>
        <v>0</v>
      </c>
      <c r="AB10" s="139">
        <f>XII.!$Q11</f>
        <v>0</v>
      </c>
    </row>
    <row r="11" spans="1:30" ht="13.5" customHeight="1" x14ac:dyDescent="0.2">
      <c r="A11" s="91"/>
      <c r="B11" s="93"/>
      <c r="C11" s="95"/>
      <c r="D11" s="146"/>
      <c r="E11" s="146"/>
      <c r="F11" s="190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</row>
    <row r="12" spans="1:30" ht="12.75" customHeight="1" x14ac:dyDescent="0.2">
      <c r="A12" s="91"/>
      <c r="B12" s="93" t="s">
        <v>14</v>
      </c>
      <c r="C12" s="95" t="s">
        <v>15</v>
      </c>
      <c r="D12" s="145">
        <f>XII.!Q12</f>
        <v>17098</v>
      </c>
      <c r="E12" s="145">
        <f>I.!Q12</f>
        <v>17098</v>
      </c>
      <c r="F12" s="190">
        <f>I.!$Q13</f>
        <v>2703.1000000000004</v>
      </c>
      <c r="G12" s="139">
        <f t="shared" ref="G12" si="33">H12-F12</f>
        <v>559.4399999999996</v>
      </c>
      <c r="H12" s="139">
        <f>II.!$Q13</f>
        <v>3262.54</v>
      </c>
      <c r="I12" s="139">
        <f t="shared" ref="I12" si="34">J12-H12</f>
        <v>479.90999999999985</v>
      </c>
      <c r="J12" s="139">
        <f>III.!$Q13</f>
        <v>3742.45</v>
      </c>
      <c r="K12" s="139">
        <f t="shared" ref="K12" si="35">L12-J12</f>
        <v>-3742.45</v>
      </c>
      <c r="L12" s="139">
        <f>IV.!$Q13</f>
        <v>0</v>
      </c>
      <c r="M12" s="139">
        <f t="shared" ref="M12" si="36">N12-L12</f>
        <v>0</v>
      </c>
      <c r="N12" s="139">
        <f>V.!$Q13</f>
        <v>0</v>
      </c>
      <c r="O12" s="139">
        <f t="shared" ref="O12" si="37">P12-N12</f>
        <v>0</v>
      </c>
      <c r="P12" s="139">
        <f>VI.!$Q13</f>
        <v>0</v>
      </c>
      <c r="Q12" s="139">
        <f t="shared" ref="Q12" si="38">R12-P12</f>
        <v>0</v>
      </c>
      <c r="R12" s="139">
        <f>VII.!$Q13</f>
        <v>0</v>
      </c>
      <c r="S12" s="139">
        <f t="shared" ref="S12" si="39">T12-R12</f>
        <v>0</v>
      </c>
      <c r="T12" s="139">
        <f>VIII.!$Q13</f>
        <v>0</v>
      </c>
      <c r="U12" s="139">
        <f t="shared" ref="U12" si="40">V12-T12</f>
        <v>0</v>
      </c>
      <c r="V12" s="139">
        <f>IX.!$Q13</f>
        <v>0</v>
      </c>
      <c r="W12" s="139">
        <f t="shared" ref="W12" si="41">X12-V12</f>
        <v>0</v>
      </c>
      <c r="X12" s="139">
        <f>X.!$Q13</f>
        <v>0</v>
      </c>
      <c r="Y12" s="139">
        <f t="shared" ref="Y12" si="42">Z12-X12</f>
        <v>0</v>
      </c>
      <c r="Z12" s="139">
        <f>XI.!$Q13</f>
        <v>0</v>
      </c>
      <c r="AA12" s="139">
        <f t="shared" ref="AA12" si="43">AB12-Z12</f>
        <v>0</v>
      </c>
      <c r="AB12" s="139">
        <f>XII.!$Q13</f>
        <v>0</v>
      </c>
    </row>
    <row r="13" spans="1:30" ht="13.5" customHeight="1" x14ac:dyDescent="0.2">
      <c r="A13" s="91"/>
      <c r="B13" s="93"/>
      <c r="C13" s="95"/>
      <c r="D13" s="146"/>
      <c r="E13" s="146"/>
      <c r="F13" s="190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</row>
    <row r="14" spans="1:30" ht="12.75" customHeight="1" x14ac:dyDescent="0.2">
      <c r="A14" s="91" t="s">
        <v>16</v>
      </c>
      <c r="B14" s="93"/>
      <c r="C14" s="95" t="s">
        <v>17</v>
      </c>
      <c r="D14" s="145">
        <f>XII.!Q14</f>
        <v>2600</v>
      </c>
      <c r="E14" s="145">
        <f>I.!Q14</f>
        <v>2600</v>
      </c>
      <c r="F14" s="190">
        <f>I.!$Q15</f>
        <v>904.55</v>
      </c>
      <c r="G14" s="139">
        <f t="shared" ref="G14" si="44">H14-F14</f>
        <v>200</v>
      </c>
      <c r="H14" s="139">
        <f>II.!$Q15</f>
        <v>1104.55</v>
      </c>
      <c r="I14" s="139">
        <f t="shared" ref="I14" si="45">J14-H14</f>
        <v>193.52999999999997</v>
      </c>
      <c r="J14" s="139">
        <f>III.!$Q15</f>
        <v>1298.08</v>
      </c>
      <c r="K14" s="139">
        <f t="shared" ref="K14" si="46">L14-J14</f>
        <v>-1298.08</v>
      </c>
      <c r="L14" s="139">
        <f>IV.!$Q15</f>
        <v>0</v>
      </c>
      <c r="M14" s="139">
        <f t="shared" ref="M14" si="47">N14-L14</f>
        <v>0</v>
      </c>
      <c r="N14" s="139">
        <f>V.!$Q15</f>
        <v>0</v>
      </c>
      <c r="O14" s="139">
        <f t="shared" ref="O14" si="48">P14-N14</f>
        <v>0</v>
      </c>
      <c r="P14" s="139">
        <f>VI.!$Q15</f>
        <v>0</v>
      </c>
      <c r="Q14" s="139">
        <f t="shared" ref="Q14" si="49">R14-P14</f>
        <v>0</v>
      </c>
      <c r="R14" s="139">
        <f>VII.!$Q15</f>
        <v>0</v>
      </c>
      <c r="S14" s="139">
        <f t="shared" ref="S14" si="50">T14-R14</f>
        <v>0</v>
      </c>
      <c r="T14" s="139">
        <f>VIII.!$Q15</f>
        <v>0</v>
      </c>
      <c r="U14" s="139">
        <f t="shared" ref="U14" si="51">V14-T14</f>
        <v>0</v>
      </c>
      <c r="V14" s="139">
        <f>IX.!$Q15</f>
        <v>0</v>
      </c>
      <c r="W14" s="139">
        <f t="shared" ref="W14" si="52">X14-V14</f>
        <v>0</v>
      </c>
      <c r="X14" s="139">
        <f>X.!$Q15</f>
        <v>0</v>
      </c>
      <c r="Y14" s="139">
        <f t="shared" ref="Y14" si="53">Z14-X14</f>
        <v>0</v>
      </c>
      <c r="Z14" s="139">
        <f>XI.!$Q15</f>
        <v>0</v>
      </c>
      <c r="AA14" s="139">
        <f t="shared" ref="AA14" si="54">AB14-Z14</f>
        <v>0</v>
      </c>
      <c r="AB14" s="139">
        <f>XII.!$Q15</f>
        <v>0</v>
      </c>
    </row>
    <row r="15" spans="1:30" ht="13.5" customHeight="1" x14ac:dyDescent="0.2">
      <c r="A15" s="91"/>
      <c r="B15" s="93"/>
      <c r="C15" s="95"/>
      <c r="D15" s="146"/>
      <c r="E15" s="146"/>
      <c r="F15" s="190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</row>
    <row r="16" spans="1:30" ht="12.75" customHeight="1" x14ac:dyDescent="0.2">
      <c r="A16" s="91" t="s">
        <v>19</v>
      </c>
      <c r="B16" s="93"/>
      <c r="C16" s="95" t="s">
        <v>20</v>
      </c>
      <c r="D16" s="145">
        <f>XII.!Q16</f>
        <v>12023</v>
      </c>
      <c r="E16" s="145">
        <f>I.!Q16</f>
        <v>12023</v>
      </c>
      <c r="F16" s="190">
        <f>I.!$Q17</f>
        <v>0</v>
      </c>
      <c r="G16" s="139">
        <f t="shared" ref="G16" si="55">H16-F16</f>
        <v>0</v>
      </c>
      <c r="H16" s="139">
        <f>II.!$Q17</f>
        <v>0</v>
      </c>
      <c r="I16" s="139">
        <f t="shared" ref="I16" si="56">J16-H16</f>
        <v>2100</v>
      </c>
      <c r="J16" s="139">
        <f>III.!$Q17</f>
        <v>2100</v>
      </c>
      <c r="K16" s="139">
        <f t="shared" ref="K16" si="57">L16-J16</f>
        <v>-2100</v>
      </c>
      <c r="L16" s="139">
        <f>IV.!$Q17</f>
        <v>0</v>
      </c>
      <c r="M16" s="139">
        <f t="shared" ref="M16" si="58">N16-L16</f>
        <v>0</v>
      </c>
      <c r="N16" s="139">
        <f>V.!$Q17</f>
        <v>0</v>
      </c>
      <c r="O16" s="139">
        <f t="shared" ref="O16" si="59">P16-N16</f>
        <v>0</v>
      </c>
      <c r="P16" s="139">
        <f>VI.!$Q17</f>
        <v>0</v>
      </c>
      <c r="Q16" s="139">
        <f t="shared" ref="Q16" si="60">R16-P16</f>
        <v>0</v>
      </c>
      <c r="R16" s="139">
        <f>VII.!$Q17</f>
        <v>0</v>
      </c>
      <c r="S16" s="139">
        <f t="shared" ref="S16" si="61">T16-R16</f>
        <v>0</v>
      </c>
      <c r="T16" s="139">
        <f>VIII.!$Q17</f>
        <v>0</v>
      </c>
      <c r="U16" s="139">
        <f t="shared" ref="U16" si="62">V16-T16</f>
        <v>0</v>
      </c>
      <c r="V16" s="139">
        <f>IX.!$Q17</f>
        <v>0</v>
      </c>
      <c r="W16" s="139">
        <f t="shared" ref="W16" si="63">X16-V16</f>
        <v>0</v>
      </c>
      <c r="X16" s="139">
        <f>X.!$Q17</f>
        <v>0</v>
      </c>
      <c r="Y16" s="139">
        <f t="shared" ref="Y16" si="64">Z16-X16</f>
        <v>0</v>
      </c>
      <c r="Z16" s="139">
        <f>XI.!$Q17</f>
        <v>0</v>
      </c>
      <c r="AA16" s="139">
        <f t="shared" ref="AA16" si="65">AB16-Z16</f>
        <v>0</v>
      </c>
      <c r="AB16" s="139">
        <f>XII.!$Q17</f>
        <v>0</v>
      </c>
    </row>
    <row r="17" spans="1:28" ht="13.5" customHeight="1" x14ac:dyDescent="0.2">
      <c r="A17" s="91"/>
      <c r="B17" s="93"/>
      <c r="C17" s="95"/>
      <c r="D17" s="146"/>
      <c r="E17" s="146"/>
      <c r="F17" s="190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</row>
    <row r="18" spans="1:28" ht="12.75" customHeight="1" x14ac:dyDescent="0.2">
      <c r="A18" s="91" t="s">
        <v>19</v>
      </c>
      <c r="B18" s="93"/>
      <c r="C18" s="95" t="s">
        <v>22</v>
      </c>
      <c r="D18" s="145">
        <f>XII.!Q18</f>
        <v>1000</v>
      </c>
      <c r="E18" s="145">
        <f>I.!Q18</f>
        <v>1000</v>
      </c>
      <c r="F18" s="190">
        <f>I.!$Q19</f>
        <v>0</v>
      </c>
      <c r="G18" s="139">
        <f t="shared" ref="G18" si="66">H18-F18</f>
        <v>0</v>
      </c>
      <c r="H18" s="139">
        <f>II.!$Q19</f>
        <v>0</v>
      </c>
      <c r="I18" s="139">
        <f t="shared" ref="I18" si="67">J18-H18</f>
        <v>250</v>
      </c>
      <c r="J18" s="139">
        <f>III.!$Q19</f>
        <v>250</v>
      </c>
      <c r="K18" s="139">
        <f t="shared" ref="K18" si="68">L18-J18</f>
        <v>-250</v>
      </c>
      <c r="L18" s="139">
        <f>IV.!$Q19</f>
        <v>0</v>
      </c>
      <c r="M18" s="139">
        <f t="shared" ref="M18" si="69">N18-L18</f>
        <v>0</v>
      </c>
      <c r="N18" s="139">
        <f>V.!$Q19</f>
        <v>0</v>
      </c>
      <c r="O18" s="139">
        <f t="shared" ref="O18" si="70">P18-N18</f>
        <v>0</v>
      </c>
      <c r="P18" s="139">
        <f>VI.!$Q19</f>
        <v>0</v>
      </c>
      <c r="Q18" s="139">
        <f t="shared" ref="Q18" si="71">R18-P18</f>
        <v>0</v>
      </c>
      <c r="R18" s="139">
        <f>VII.!$Q19</f>
        <v>0</v>
      </c>
      <c r="S18" s="139">
        <f t="shared" ref="S18" si="72">T18-R18</f>
        <v>0</v>
      </c>
      <c r="T18" s="139">
        <f>VIII.!$Q19</f>
        <v>0</v>
      </c>
      <c r="U18" s="139">
        <f t="shared" ref="U18" si="73">V18-T18</f>
        <v>0</v>
      </c>
      <c r="V18" s="139">
        <f>IX.!$Q19</f>
        <v>0</v>
      </c>
      <c r="W18" s="139">
        <f t="shared" ref="W18" si="74">X18-V18</f>
        <v>0</v>
      </c>
      <c r="X18" s="139">
        <f>X.!$Q19</f>
        <v>0</v>
      </c>
      <c r="Y18" s="139">
        <f t="shared" ref="Y18" si="75">Z18-X18</f>
        <v>0</v>
      </c>
      <c r="Z18" s="139">
        <f>XI.!$Q19</f>
        <v>0</v>
      </c>
      <c r="AA18" s="139">
        <f t="shared" ref="AA18" si="76">AB18-Z18</f>
        <v>0</v>
      </c>
      <c r="AB18" s="139">
        <f>XII.!$Q19</f>
        <v>0</v>
      </c>
    </row>
    <row r="19" spans="1:28" ht="13.5" customHeight="1" x14ac:dyDescent="0.2">
      <c r="A19" s="91"/>
      <c r="B19" s="93"/>
      <c r="C19" s="95"/>
      <c r="D19" s="146"/>
      <c r="E19" s="146"/>
      <c r="F19" s="190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</row>
    <row r="20" spans="1:28" ht="12.75" customHeight="1" x14ac:dyDescent="0.2">
      <c r="A20" s="91" t="s">
        <v>24</v>
      </c>
      <c r="B20" s="93"/>
      <c r="C20" s="95" t="s">
        <v>25</v>
      </c>
      <c r="D20" s="145">
        <f>XII.!Q20</f>
        <v>59000</v>
      </c>
      <c r="E20" s="145">
        <f>I.!Q20</f>
        <v>59000</v>
      </c>
      <c r="F20" s="190">
        <f>I.!$Q21</f>
        <v>0</v>
      </c>
      <c r="G20" s="139">
        <f t="shared" ref="G20" si="77">H20-F20</f>
        <v>70</v>
      </c>
      <c r="H20" s="139">
        <f>II.!$Q21</f>
        <v>70</v>
      </c>
      <c r="I20" s="139">
        <f t="shared" ref="I20" si="78">J20-H20</f>
        <v>0</v>
      </c>
      <c r="J20" s="139">
        <f>III.!$Q21</f>
        <v>70</v>
      </c>
      <c r="K20" s="139">
        <f t="shared" ref="K20" si="79">L20-J20</f>
        <v>-70</v>
      </c>
      <c r="L20" s="139">
        <f>IV.!$Q21</f>
        <v>0</v>
      </c>
      <c r="M20" s="139">
        <f t="shared" ref="M20" si="80">N20-L20</f>
        <v>0</v>
      </c>
      <c r="N20" s="139">
        <f>V.!$Q21</f>
        <v>0</v>
      </c>
      <c r="O20" s="139">
        <f t="shared" ref="O20" si="81">P20-N20</f>
        <v>0</v>
      </c>
      <c r="P20" s="139">
        <f>VI.!$Q21</f>
        <v>0</v>
      </c>
      <c r="Q20" s="139">
        <f t="shared" ref="Q20" si="82">R20-P20</f>
        <v>0</v>
      </c>
      <c r="R20" s="139">
        <f>VII.!$Q21</f>
        <v>0</v>
      </c>
      <c r="S20" s="139">
        <f t="shared" ref="S20" si="83">T20-R20</f>
        <v>0</v>
      </c>
      <c r="T20" s="139">
        <f>VIII.!$Q21</f>
        <v>0</v>
      </c>
      <c r="U20" s="139">
        <f t="shared" ref="U20" si="84">V20-T20</f>
        <v>0</v>
      </c>
      <c r="V20" s="139">
        <f>IX.!$Q21</f>
        <v>0</v>
      </c>
      <c r="W20" s="139">
        <f t="shared" ref="W20" si="85">X20-V20</f>
        <v>0</v>
      </c>
      <c r="X20" s="139">
        <f>X.!$Q21</f>
        <v>0</v>
      </c>
      <c r="Y20" s="139">
        <f t="shared" ref="Y20" si="86">Z20-X20</f>
        <v>0</v>
      </c>
      <c r="Z20" s="139">
        <f>XI.!$Q21</f>
        <v>0</v>
      </c>
      <c r="AA20" s="139">
        <f t="shared" ref="AA20" si="87">AB20-Z20</f>
        <v>0</v>
      </c>
      <c r="AB20" s="139">
        <f>XII.!$Q21</f>
        <v>0</v>
      </c>
    </row>
    <row r="21" spans="1:28" ht="13.5" customHeight="1" x14ac:dyDescent="0.2">
      <c r="A21" s="91"/>
      <c r="B21" s="93"/>
      <c r="C21" s="95"/>
      <c r="D21" s="146"/>
      <c r="E21" s="146"/>
      <c r="F21" s="190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</row>
    <row r="22" spans="1:28" ht="12.75" customHeight="1" x14ac:dyDescent="0.2">
      <c r="A22" s="91" t="s">
        <v>27</v>
      </c>
      <c r="B22" s="93"/>
      <c r="C22" s="95" t="s">
        <v>28</v>
      </c>
      <c r="D22" s="145">
        <f>XII.!Q22</f>
        <v>32500</v>
      </c>
      <c r="E22" s="145">
        <f>I.!Q22</f>
        <v>32500</v>
      </c>
      <c r="F22" s="190">
        <f>I.!$Q23</f>
        <v>0</v>
      </c>
      <c r="G22" s="139">
        <f t="shared" ref="G22" si="88">H22-F22</f>
        <v>130</v>
      </c>
      <c r="H22" s="139">
        <f>II.!$Q23</f>
        <v>130</v>
      </c>
      <c r="I22" s="139">
        <f t="shared" ref="I22" si="89">J22-H22</f>
        <v>2630</v>
      </c>
      <c r="J22" s="139">
        <f>III.!$Q23</f>
        <v>2760</v>
      </c>
      <c r="K22" s="139">
        <f t="shared" ref="K22" si="90">L22-J22</f>
        <v>-2760</v>
      </c>
      <c r="L22" s="139">
        <f>IV.!$Q23</f>
        <v>0</v>
      </c>
      <c r="M22" s="139">
        <f t="shared" ref="M22" si="91">N22-L22</f>
        <v>0</v>
      </c>
      <c r="N22" s="139">
        <f>V.!$Q23</f>
        <v>0</v>
      </c>
      <c r="O22" s="139">
        <f t="shared" ref="O22" si="92">P22-N22</f>
        <v>0</v>
      </c>
      <c r="P22" s="139">
        <f>VI.!$Q23</f>
        <v>0</v>
      </c>
      <c r="Q22" s="139">
        <f t="shared" ref="Q22" si="93">R22-P22</f>
        <v>0</v>
      </c>
      <c r="R22" s="139">
        <f>VII.!$Q23</f>
        <v>0</v>
      </c>
      <c r="S22" s="139">
        <f t="shared" ref="S22" si="94">T22-R22</f>
        <v>0</v>
      </c>
      <c r="T22" s="139">
        <f>VIII.!$Q23</f>
        <v>0</v>
      </c>
      <c r="U22" s="139">
        <f t="shared" ref="U22" si="95">V22-T22</f>
        <v>0</v>
      </c>
      <c r="V22" s="139">
        <f>IX.!$Q23</f>
        <v>0</v>
      </c>
      <c r="W22" s="139">
        <f t="shared" ref="W22" si="96">X22-V22</f>
        <v>0</v>
      </c>
      <c r="X22" s="139">
        <f>X.!$Q23</f>
        <v>0</v>
      </c>
      <c r="Y22" s="139">
        <f t="shared" ref="Y22" si="97">Z22-X22</f>
        <v>0</v>
      </c>
      <c r="Z22" s="139">
        <f>XI.!$Q23</f>
        <v>0</v>
      </c>
      <c r="AA22" s="139">
        <f t="shared" ref="AA22" si="98">AB22-Z22</f>
        <v>0</v>
      </c>
      <c r="AB22" s="139">
        <f>XII.!$Q23</f>
        <v>0</v>
      </c>
    </row>
    <row r="23" spans="1:28" ht="13.5" customHeight="1" x14ac:dyDescent="0.2">
      <c r="A23" s="91"/>
      <c r="B23" s="93"/>
      <c r="C23" s="95"/>
      <c r="D23" s="146"/>
      <c r="E23" s="146"/>
      <c r="F23" s="190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</row>
    <row r="24" spans="1:28" ht="12.75" customHeight="1" x14ac:dyDescent="0.2">
      <c r="A24" s="91"/>
      <c r="B24" s="93" t="s">
        <v>29</v>
      </c>
      <c r="C24" s="95" t="s">
        <v>30</v>
      </c>
      <c r="D24" s="145">
        <f>XII.!Q24</f>
        <v>5000</v>
      </c>
      <c r="E24" s="145">
        <f>I.!Q24</f>
        <v>5000</v>
      </c>
      <c r="F24" s="190">
        <f>I.!$Q25</f>
        <v>0</v>
      </c>
      <c r="G24" s="139">
        <f t="shared" ref="G24" si="99">H24-F24</f>
        <v>0</v>
      </c>
      <c r="H24" s="139">
        <f>II.!$Q25</f>
        <v>0</v>
      </c>
      <c r="I24" s="139">
        <f t="shared" ref="I24" si="100">J24-H24</f>
        <v>2500</v>
      </c>
      <c r="J24" s="139">
        <f>III.!$Q25</f>
        <v>2500</v>
      </c>
      <c r="K24" s="139">
        <f t="shared" ref="K24" si="101">L24-J24</f>
        <v>-2500</v>
      </c>
      <c r="L24" s="139">
        <f>IV.!$Q25</f>
        <v>0</v>
      </c>
      <c r="M24" s="139">
        <f t="shared" ref="M24" si="102">N24-L24</f>
        <v>0</v>
      </c>
      <c r="N24" s="139">
        <f>V.!$Q25</f>
        <v>0</v>
      </c>
      <c r="O24" s="139">
        <f t="shared" ref="O24" si="103">P24-N24</f>
        <v>0</v>
      </c>
      <c r="P24" s="139">
        <f>VI.!$Q25</f>
        <v>0</v>
      </c>
      <c r="Q24" s="139">
        <f t="shared" ref="Q24" si="104">R24-P24</f>
        <v>0</v>
      </c>
      <c r="R24" s="139">
        <f>VII.!$Q25</f>
        <v>0</v>
      </c>
      <c r="S24" s="139">
        <f t="shared" ref="S24" si="105">T24-R24</f>
        <v>0</v>
      </c>
      <c r="T24" s="139">
        <f>VIII.!$Q25</f>
        <v>0</v>
      </c>
      <c r="U24" s="139">
        <f t="shared" ref="U24" si="106">V24-T24</f>
        <v>0</v>
      </c>
      <c r="V24" s="139">
        <f>IX.!$Q25</f>
        <v>0</v>
      </c>
      <c r="W24" s="139">
        <f t="shared" ref="W24" si="107">X24-V24</f>
        <v>0</v>
      </c>
      <c r="X24" s="139">
        <f>X.!$Q25</f>
        <v>0</v>
      </c>
      <c r="Y24" s="139">
        <f t="shared" ref="Y24" si="108">Z24-X24</f>
        <v>0</v>
      </c>
      <c r="Z24" s="139">
        <f>XI.!$Q25</f>
        <v>0</v>
      </c>
      <c r="AA24" s="139">
        <f t="shared" ref="AA24" si="109">AB24-Z24</f>
        <v>0</v>
      </c>
      <c r="AB24" s="139">
        <f>XII.!$Q25</f>
        <v>0</v>
      </c>
    </row>
    <row r="25" spans="1:28" ht="13.5" customHeight="1" x14ac:dyDescent="0.2">
      <c r="A25" s="91"/>
      <c r="B25" s="93"/>
      <c r="C25" s="95"/>
      <c r="D25" s="146"/>
      <c r="E25" s="146"/>
      <c r="F25" s="190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</row>
    <row r="26" spans="1:28" ht="12.75" customHeight="1" x14ac:dyDescent="0.2">
      <c r="A26" s="91"/>
      <c r="B26" s="93" t="s">
        <v>29</v>
      </c>
      <c r="C26" s="95" t="s">
        <v>32</v>
      </c>
      <c r="D26" s="145">
        <f>XII.!Q26</f>
        <v>7000</v>
      </c>
      <c r="E26" s="145">
        <f>I.!Q26</f>
        <v>7000</v>
      </c>
      <c r="F26" s="190">
        <f>I.!$Q27</f>
        <v>0</v>
      </c>
      <c r="G26" s="139">
        <f t="shared" ref="G26" si="110">H26-F26</f>
        <v>0</v>
      </c>
      <c r="H26" s="139">
        <f>II.!$Q27</f>
        <v>0</v>
      </c>
      <c r="I26" s="139">
        <f t="shared" ref="I26" si="111">J26-H26</f>
        <v>0</v>
      </c>
      <c r="J26" s="139">
        <f>III.!$Q27</f>
        <v>0</v>
      </c>
      <c r="K26" s="139">
        <f t="shared" ref="K26" si="112">L26-J26</f>
        <v>0</v>
      </c>
      <c r="L26" s="139">
        <f>IV.!$Q27</f>
        <v>0</v>
      </c>
      <c r="M26" s="139">
        <f t="shared" ref="M26" si="113">N26-L26</f>
        <v>0</v>
      </c>
      <c r="N26" s="139">
        <f>V.!$Q27</f>
        <v>0</v>
      </c>
      <c r="O26" s="139">
        <f t="shared" ref="O26" si="114">P26-N26</f>
        <v>0</v>
      </c>
      <c r="P26" s="139">
        <f>VI.!$Q27</f>
        <v>0</v>
      </c>
      <c r="Q26" s="139">
        <f t="shared" ref="Q26" si="115">R26-P26</f>
        <v>0</v>
      </c>
      <c r="R26" s="139">
        <f>VII.!$Q27</f>
        <v>0</v>
      </c>
      <c r="S26" s="139">
        <f t="shared" ref="S26" si="116">T26-R26</f>
        <v>0</v>
      </c>
      <c r="T26" s="139">
        <f>VIII.!$Q27</f>
        <v>0</v>
      </c>
      <c r="U26" s="139">
        <f t="shared" ref="U26" si="117">V26-T26</f>
        <v>0</v>
      </c>
      <c r="V26" s="139">
        <f>IX.!$Q27</f>
        <v>0</v>
      </c>
      <c r="W26" s="139">
        <f t="shared" ref="W26" si="118">X26-V26</f>
        <v>0</v>
      </c>
      <c r="X26" s="139">
        <f>X.!$Q27</f>
        <v>0</v>
      </c>
      <c r="Y26" s="139">
        <f t="shared" ref="Y26" si="119">Z26-X26</f>
        <v>0</v>
      </c>
      <c r="Z26" s="139">
        <f>XI.!$Q27</f>
        <v>0</v>
      </c>
      <c r="AA26" s="139">
        <f t="shared" ref="AA26" si="120">AB26-Z26</f>
        <v>0</v>
      </c>
      <c r="AB26" s="139">
        <f>XII.!$Q27</f>
        <v>0</v>
      </c>
    </row>
    <row r="27" spans="1:28" ht="13.5" customHeight="1" x14ac:dyDescent="0.2">
      <c r="A27" s="91"/>
      <c r="B27" s="93"/>
      <c r="C27" s="95"/>
      <c r="D27" s="146"/>
      <c r="E27" s="146"/>
      <c r="F27" s="190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</row>
    <row r="28" spans="1:28" ht="12.75" customHeight="1" x14ac:dyDescent="0.2">
      <c r="A28" s="91"/>
      <c r="B28" s="93" t="s">
        <v>33</v>
      </c>
      <c r="C28" s="99" t="s">
        <v>34</v>
      </c>
      <c r="D28" s="145">
        <f>XII.!Q28</f>
        <v>17000</v>
      </c>
      <c r="E28" s="145">
        <f>I.!Q28</f>
        <v>17000</v>
      </c>
      <c r="F28" s="190">
        <f>I.!$Q29</f>
        <v>0</v>
      </c>
      <c r="G28" s="139">
        <f t="shared" ref="G28" si="121">H28-F28</f>
        <v>130</v>
      </c>
      <c r="H28" s="139">
        <f>II.!$Q29</f>
        <v>130</v>
      </c>
      <c r="I28" s="139">
        <f t="shared" ref="I28" si="122">J28-H28</f>
        <v>130</v>
      </c>
      <c r="J28" s="139">
        <f>III.!$Q29</f>
        <v>260</v>
      </c>
      <c r="K28" s="139">
        <f t="shared" ref="K28" si="123">L28-J28</f>
        <v>-260</v>
      </c>
      <c r="L28" s="139">
        <f>IV.!$Q29</f>
        <v>0</v>
      </c>
      <c r="M28" s="139">
        <f t="shared" ref="M28" si="124">N28-L28</f>
        <v>0</v>
      </c>
      <c r="N28" s="139">
        <f>V.!$Q29</f>
        <v>0</v>
      </c>
      <c r="O28" s="139">
        <f t="shared" ref="O28" si="125">P28-N28</f>
        <v>0</v>
      </c>
      <c r="P28" s="139">
        <f>VI.!$Q29</f>
        <v>0</v>
      </c>
      <c r="Q28" s="139">
        <f t="shared" ref="Q28" si="126">R28-P28</f>
        <v>0</v>
      </c>
      <c r="R28" s="139">
        <f>VII.!$Q29</f>
        <v>0</v>
      </c>
      <c r="S28" s="139">
        <f t="shared" ref="S28" si="127">T28-R28</f>
        <v>0</v>
      </c>
      <c r="T28" s="139">
        <f>VIII.!$Q29</f>
        <v>0</v>
      </c>
      <c r="U28" s="139">
        <f t="shared" ref="U28" si="128">V28-T28</f>
        <v>0</v>
      </c>
      <c r="V28" s="139">
        <f>IX.!$Q29</f>
        <v>0</v>
      </c>
      <c r="W28" s="139">
        <f t="shared" ref="W28" si="129">X28-V28</f>
        <v>0</v>
      </c>
      <c r="X28" s="139">
        <f>X.!$Q29</f>
        <v>0</v>
      </c>
      <c r="Y28" s="139">
        <f t="shared" ref="Y28" si="130">Z28-X28</f>
        <v>0</v>
      </c>
      <c r="Z28" s="139">
        <f>XI.!$Q29</f>
        <v>0</v>
      </c>
      <c r="AA28" s="139">
        <f t="shared" ref="AA28" si="131">AB28-Z28</f>
        <v>0</v>
      </c>
      <c r="AB28" s="139">
        <f>XII.!$Q29</f>
        <v>0</v>
      </c>
    </row>
    <row r="29" spans="1:28" ht="13.5" customHeight="1" x14ac:dyDescent="0.2">
      <c r="A29" s="91"/>
      <c r="B29" s="93"/>
      <c r="C29" s="100"/>
      <c r="D29" s="146"/>
      <c r="E29" s="146"/>
      <c r="F29" s="190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</row>
    <row r="30" spans="1:28" ht="12.75" customHeight="1" x14ac:dyDescent="0.2">
      <c r="A30" s="91"/>
      <c r="B30" s="93" t="s">
        <v>33</v>
      </c>
      <c r="C30" s="99" t="s">
        <v>35</v>
      </c>
      <c r="D30" s="145">
        <f>XII.!Q30</f>
        <v>0</v>
      </c>
      <c r="E30" s="145">
        <f>I.!Q30</f>
        <v>0</v>
      </c>
      <c r="F30" s="190">
        <f>I.!$Q31</f>
        <v>0</v>
      </c>
      <c r="G30" s="139">
        <f t="shared" ref="G30" si="132">H30-F30</f>
        <v>0</v>
      </c>
      <c r="H30" s="139">
        <f>II.!$Q31</f>
        <v>0</v>
      </c>
      <c r="I30" s="139">
        <f t="shared" ref="I30" si="133">J30-H30</f>
        <v>0</v>
      </c>
      <c r="J30" s="139">
        <f>III.!$Q31</f>
        <v>0</v>
      </c>
      <c r="K30" s="139">
        <f t="shared" ref="K30" si="134">L30-J30</f>
        <v>0</v>
      </c>
      <c r="L30" s="139">
        <f>IV.!$Q31</f>
        <v>0</v>
      </c>
      <c r="M30" s="139">
        <f t="shared" ref="M30" si="135">N30-L30</f>
        <v>0</v>
      </c>
      <c r="N30" s="139">
        <f>V.!$Q31</f>
        <v>0</v>
      </c>
      <c r="O30" s="139">
        <f t="shared" ref="O30" si="136">P30-N30</f>
        <v>0</v>
      </c>
      <c r="P30" s="139">
        <f>VI.!$Q31</f>
        <v>0</v>
      </c>
      <c r="Q30" s="139">
        <f t="shared" ref="Q30" si="137">R30-P30</f>
        <v>0</v>
      </c>
      <c r="R30" s="139">
        <f>VII.!$Q31</f>
        <v>0</v>
      </c>
      <c r="S30" s="139">
        <f t="shared" ref="S30" si="138">T30-R30</f>
        <v>0</v>
      </c>
      <c r="T30" s="139">
        <f>VIII.!$Q31</f>
        <v>0</v>
      </c>
      <c r="U30" s="139">
        <f t="shared" ref="U30" si="139">V30-T30</f>
        <v>0</v>
      </c>
      <c r="V30" s="139">
        <f>IX.!$Q31</f>
        <v>0</v>
      </c>
      <c r="W30" s="139">
        <f t="shared" ref="W30" si="140">X30-V30</f>
        <v>0</v>
      </c>
      <c r="X30" s="139">
        <f>X.!$Q31</f>
        <v>0</v>
      </c>
      <c r="Y30" s="139">
        <f t="shared" ref="Y30" si="141">Z30-X30</f>
        <v>0</v>
      </c>
      <c r="Z30" s="139">
        <f>XI.!$Q31</f>
        <v>0</v>
      </c>
      <c r="AA30" s="139">
        <f t="shared" ref="AA30" si="142">AB30-Z30</f>
        <v>0</v>
      </c>
      <c r="AB30" s="139">
        <f>XII.!$Q31</f>
        <v>0</v>
      </c>
    </row>
    <row r="31" spans="1:28" ht="13.5" customHeight="1" x14ac:dyDescent="0.2">
      <c r="A31" s="91"/>
      <c r="B31" s="93"/>
      <c r="C31" s="100"/>
      <c r="D31" s="146"/>
      <c r="E31" s="146"/>
      <c r="F31" s="190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</row>
    <row r="32" spans="1:28" ht="12.75" customHeight="1" x14ac:dyDescent="0.2">
      <c r="A32" s="91"/>
      <c r="B32" s="93" t="s">
        <v>36</v>
      </c>
      <c r="C32" s="95" t="s">
        <v>37</v>
      </c>
      <c r="D32" s="145">
        <f>XII.!Q32</f>
        <v>3500</v>
      </c>
      <c r="E32" s="145">
        <f>I.!Q32</f>
        <v>3500</v>
      </c>
      <c r="F32" s="190">
        <f>I.!$Q33</f>
        <v>0</v>
      </c>
      <c r="G32" s="139">
        <f t="shared" ref="G32" si="143">H32-F32</f>
        <v>0</v>
      </c>
      <c r="H32" s="139">
        <f>II.!$Q33</f>
        <v>0</v>
      </c>
      <c r="I32" s="139">
        <f t="shared" ref="I32" si="144">J32-H32</f>
        <v>0</v>
      </c>
      <c r="J32" s="139">
        <f>III.!$Q33</f>
        <v>0</v>
      </c>
      <c r="K32" s="139">
        <f t="shared" ref="K32" si="145">L32-J32</f>
        <v>0</v>
      </c>
      <c r="L32" s="139">
        <f>IV.!$Q33</f>
        <v>0</v>
      </c>
      <c r="M32" s="139">
        <f t="shared" ref="M32" si="146">N32-L32</f>
        <v>0</v>
      </c>
      <c r="N32" s="139">
        <f>V.!$Q33</f>
        <v>0</v>
      </c>
      <c r="O32" s="139">
        <f t="shared" ref="O32" si="147">P32-N32</f>
        <v>0</v>
      </c>
      <c r="P32" s="139">
        <f>VI.!$Q33</f>
        <v>0</v>
      </c>
      <c r="Q32" s="139">
        <f t="shared" ref="Q32" si="148">R32-P32</f>
        <v>0</v>
      </c>
      <c r="R32" s="139">
        <f>VII.!$Q33</f>
        <v>0</v>
      </c>
      <c r="S32" s="139">
        <f t="shared" ref="S32" si="149">T32-R32</f>
        <v>0</v>
      </c>
      <c r="T32" s="139">
        <f>VIII.!$Q33</f>
        <v>0</v>
      </c>
      <c r="U32" s="139">
        <f t="shared" ref="U32" si="150">V32-T32</f>
        <v>0</v>
      </c>
      <c r="V32" s="139">
        <f>IX.!$Q33</f>
        <v>0</v>
      </c>
      <c r="W32" s="139">
        <f t="shared" ref="W32" si="151">X32-V32</f>
        <v>0</v>
      </c>
      <c r="X32" s="139">
        <f>X.!$Q33</f>
        <v>0</v>
      </c>
      <c r="Y32" s="139">
        <f t="shared" ref="Y32" si="152">Z32-X32</f>
        <v>0</v>
      </c>
      <c r="Z32" s="139">
        <f>XI.!$Q33</f>
        <v>0</v>
      </c>
      <c r="AA32" s="139">
        <f t="shared" ref="AA32" si="153">AB32-Z32</f>
        <v>0</v>
      </c>
      <c r="AB32" s="139">
        <f>XII.!$Q33</f>
        <v>0</v>
      </c>
    </row>
    <row r="33" spans="1:28" ht="13.5" customHeight="1" x14ac:dyDescent="0.2">
      <c r="A33" s="91"/>
      <c r="B33" s="93"/>
      <c r="C33" s="95"/>
      <c r="D33" s="146"/>
      <c r="E33" s="146"/>
      <c r="F33" s="190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</row>
    <row r="34" spans="1:28" ht="12.75" customHeight="1" x14ac:dyDescent="0.2">
      <c r="A34" s="91" t="s">
        <v>38</v>
      </c>
      <c r="B34" s="93"/>
      <c r="C34" s="95" t="s">
        <v>39</v>
      </c>
      <c r="D34" s="145">
        <f>XII.!Q34</f>
        <v>10000</v>
      </c>
      <c r="E34" s="145">
        <f>I.!Q34</f>
        <v>10000</v>
      </c>
      <c r="F34" s="190">
        <f>I.!$Q35</f>
        <v>0</v>
      </c>
      <c r="G34" s="139">
        <f t="shared" ref="G34" si="154">H34-F34</f>
        <v>0</v>
      </c>
      <c r="H34" s="139">
        <f>II.!$Q35</f>
        <v>0</v>
      </c>
      <c r="I34" s="139">
        <f t="shared" ref="I34" si="155">J34-H34</f>
        <v>0</v>
      </c>
      <c r="J34" s="139">
        <f>III.!$Q35</f>
        <v>0</v>
      </c>
      <c r="K34" s="139">
        <f t="shared" ref="K34" si="156">L34-J34</f>
        <v>0</v>
      </c>
      <c r="L34" s="139">
        <f>IV.!$Q35</f>
        <v>0</v>
      </c>
      <c r="M34" s="139">
        <f t="shared" ref="M34" si="157">N34-L34</f>
        <v>0</v>
      </c>
      <c r="N34" s="139">
        <f>V.!$Q35</f>
        <v>0</v>
      </c>
      <c r="O34" s="139">
        <f t="shared" ref="O34" si="158">P34-N34</f>
        <v>0</v>
      </c>
      <c r="P34" s="139">
        <f>VI.!$Q35</f>
        <v>0</v>
      </c>
      <c r="Q34" s="139">
        <f t="shared" ref="Q34" si="159">R34-P34</f>
        <v>0</v>
      </c>
      <c r="R34" s="139">
        <f>VII.!$Q35</f>
        <v>0</v>
      </c>
      <c r="S34" s="139">
        <f t="shared" ref="S34" si="160">T34-R34</f>
        <v>0</v>
      </c>
      <c r="T34" s="139">
        <f>VIII.!$Q35</f>
        <v>0</v>
      </c>
      <c r="U34" s="139">
        <f t="shared" ref="U34" si="161">V34-T34</f>
        <v>0</v>
      </c>
      <c r="V34" s="139">
        <f>IX.!$Q35</f>
        <v>0</v>
      </c>
      <c r="W34" s="139">
        <f t="shared" ref="W34" si="162">X34-V34</f>
        <v>0</v>
      </c>
      <c r="X34" s="139">
        <f>X.!$Q35</f>
        <v>0</v>
      </c>
      <c r="Y34" s="139">
        <f t="shared" ref="Y34" si="163">Z34-X34</f>
        <v>0</v>
      </c>
      <c r="Z34" s="139">
        <f>XI.!$Q35</f>
        <v>0</v>
      </c>
      <c r="AA34" s="139">
        <f t="shared" ref="AA34" si="164">AB34-Z34</f>
        <v>0</v>
      </c>
      <c r="AB34" s="139">
        <f>XII.!$Q35</f>
        <v>0</v>
      </c>
    </row>
    <row r="35" spans="1:28" ht="13.5" customHeight="1" x14ac:dyDescent="0.2">
      <c r="A35" s="91"/>
      <c r="B35" s="93"/>
      <c r="C35" s="95"/>
      <c r="D35" s="146"/>
      <c r="E35" s="146"/>
      <c r="F35" s="190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</row>
    <row r="36" spans="1:28" ht="12.75" customHeight="1" x14ac:dyDescent="0.2">
      <c r="A36" s="91" t="s">
        <v>40</v>
      </c>
      <c r="B36" s="93"/>
      <c r="C36" s="95" t="s">
        <v>41</v>
      </c>
      <c r="D36" s="145">
        <f>XII.!Q36</f>
        <v>3396</v>
      </c>
      <c r="E36" s="145">
        <f>I.!Q36</f>
        <v>3396</v>
      </c>
      <c r="F36" s="190">
        <f>I.!$Q37</f>
        <v>0</v>
      </c>
      <c r="G36" s="139">
        <f t="shared" ref="G36" si="165">H36-F36</f>
        <v>0</v>
      </c>
      <c r="H36" s="139">
        <f>II.!$Q37</f>
        <v>0</v>
      </c>
      <c r="I36" s="139">
        <f t="shared" ref="I36" si="166">J36-H36</f>
        <v>0</v>
      </c>
      <c r="J36" s="139">
        <f>III.!$Q37</f>
        <v>0</v>
      </c>
      <c r="K36" s="139">
        <f t="shared" ref="K36" si="167">L36-J36</f>
        <v>0</v>
      </c>
      <c r="L36" s="139">
        <f>IV.!$Q37</f>
        <v>0</v>
      </c>
      <c r="M36" s="139">
        <f t="shared" ref="M36" si="168">N36-L36</f>
        <v>0</v>
      </c>
      <c r="N36" s="139">
        <f>V.!$Q37</f>
        <v>0</v>
      </c>
      <c r="O36" s="139">
        <f t="shared" ref="O36" si="169">P36-N36</f>
        <v>0</v>
      </c>
      <c r="P36" s="139">
        <f>VI.!$Q37</f>
        <v>0</v>
      </c>
      <c r="Q36" s="139">
        <f t="shared" ref="Q36" si="170">R36-P36</f>
        <v>0</v>
      </c>
      <c r="R36" s="139">
        <f>VII.!$Q37</f>
        <v>0</v>
      </c>
      <c r="S36" s="139">
        <f t="shared" ref="S36" si="171">T36-R36</f>
        <v>0</v>
      </c>
      <c r="T36" s="139">
        <f>VIII.!$Q37</f>
        <v>0</v>
      </c>
      <c r="U36" s="139">
        <f t="shared" ref="U36" si="172">V36-T36</f>
        <v>0</v>
      </c>
      <c r="V36" s="139">
        <f>IX.!$Q37</f>
        <v>0</v>
      </c>
      <c r="W36" s="139">
        <f t="shared" ref="W36" si="173">X36-V36</f>
        <v>0</v>
      </c>
      <c r="X36" s="139">
        <f>X.!$Q37</f>
        <v>0</v>
      </c>
      <c r="Y36" s="139">
        <f t="shared" ref="Y36" si="174">Z36-X36</f>
        <v>0</v>
      </c>
      <c r="Z36" s="139">
        <f>XI.!$Q37</f>
        <v>0</v>
      </c>
      <c r="AA36" s="139">
        <f t="shared" ref="AA36" si="175">AB36-Z36</f>
        <v>0</v>
      </c>
      <c r="AB36" s="139">
        <f>XII.!$Q37</f>
        <v>0</v>
      </c>
    </row>
    <row r="37" spans="1:28" ht="13.5" customHeight="1" thickBot="1" x14ac:dyDescent="0.25">
      <c r="A37" s="92"/>
      <c r="B37" s="94"/>
      <c r="C37" s="95"/>
      <c r="D37" s="173"/>
      <c r="E37" s="173"/>
      <c r="F37" s="191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1:28" s="82" customFormat="1" ht="13.5" thickBot="1" x14ac:dyDescent="0.25">
      <c r="A38" s="69"/>
      <c r="B38" s="69"/>
      <c r="C38" s="47"/>
      <c r="D38" s="79"/>
      <c r="E38" s="79"/>
      <c r="F38" s="80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s="78" customFormat="1" ht="15" x14ac:dyDescent="0.25">
      <c r="A39" s="121" t="s">
        <v>42</v>
      </c>
      <c r="B39" s="122"/>
      <c r="C39" s="108" t="s">
        <v>43</v>
      </c>
      <c r="D39" s="160">
        <f>XII.!Q39</f>
        <v>18952</v>
      </c>
      <c r="E39" s="162">
        <f>I.!Q39</f>
        <v>18952</v>
      </c>
      <c r="F39" s="188">
        <f>I.!$Q40</f>
        <v>343.07</v>
      </c>
      <c r="G39" s="149">
        <f t="shared" ref="G39" si="176">H39-F39</f>
        <v>930.37000000000012</v>
      </c>
      <c r="H39" s="149">
        <f>II.!$Q40</f>
        <v>1273.44</v>
      </c>
      <c r="I39" s="149">
        <f t="shared" ref="I39" si="177">J39-H39</f>
        <v>558.01</v>
      </c>
      <c r="J39" s="149">
        <f>III.!$Q40</f>
        <v>1831.45</v>
      </c>
      <c r="K39" s="149">
        <f t="shared" ref="K39" si="178">L39-J39</f>
        <v>-1831.45</v>
      </c>
      <c r="L39" s="149">
        <f>IV.!$Q40</f>
        <v>0</v>
      </c>
      <c r="M39" s="149">
        <f t="shared" ref="M39" si="179">N39-L39</f>
        <v>0</v>
      </c>
      <c r="N39" s="149">
        <f>V.!$Q40</f>
        <v>0</v>
      </c>
      <c r="O39" s="149">
        <f t="shared" ref="O39" si="180">P39-N39</f>
        <v>0</v>
      </c>
      <c r="P39" s="149">
        <f>VI.!$Q40</f>
        <v>0</v>
      </c>
      <c r="Q39" s="149">
        <f t="shared" ref="Q39" si="181">R39-P39</f>
        <v>0</v>
      </c>
      <c r="R39" s="149">
        <f>VII.!$Q40</f>
        <v>0</v>
      </c>
      <c r="S39" s="149">
        <f t="shared" ref="S39" si="182">T39-R39</f>
        <v>0</v>
      </c>
      <c r="T39" s="149">
        <f>VIII.!$Q40</f>
        <v>0</v>
      </c>
      <c r="U39" s="149">
        <f t="shared" ref="U39" si="183">V39-T39</f>
        <v>0</v>
      </c>
      <c r="V39" s="149">
        <f>IX.!$Q40</f>
        <v>0</v>
      </c>
      <c r="W39" s="149">
        <f t="shared" ref="W39" si="184">X39-V39</f>
        <v>0</v>
      </c>
      <c r="X39" s="149">
        <f>X.!$Q40</f>
        <v>0</v>
      </c>
      <c r="Y39" s="149">
        <f t="shared" ref="Y39" si="185">Z39-X39</f>
        <v>0</v>
      </c>
      <c r="Z39" s="149">
        <f>XI.!$Q40</f>
        <v>0</v>
      </c>
      <c r="AA39" s="149">
        <f t="shared" ref="AA39" si="186">AB39-Z39</f>
        <v>0</v>
      </c>
      <c r="AB39" s="149">
        <f>XII.!$Q40</f>
        <v>0</v>
      </c>
    </row>
    <row r="40" spans="1:28" s="78" customFormat="1" ht="15.75" thickBot="1" x14ac:dyDescent="0.3">
      <c r="A40" s="123"/>
      <c r="B40" s="124"/>
      <c r="C40" s="109"/>
      <c r="D40" s="161"/>
      <c r="E40" s="163"/>
      <c r="F40" s="189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</row>
    <row r="41" spans="1:28" x14ac:dyDescent="0.2">
      <c r="A41" s="103" t="s">
        <v>44</v>
      </c>
      <c r="B41" s="98"/>
      <c r="C41" s="100" t="s">
        <v>45</v>
      </c>
      <c r="D41" s="146">
        <f>XII.!Q41</f>
        <v>4000</v>
      </c>
      <c r="E41" s="157">
        <f>I.!Q41</f>
        <v>4000</v>
      </c>
      <c r="F41" s="187">
        <f>I.!$Q42</f>
        <v>0</v>
      </c>
      <c r="G41" s="144">
        <f t="shared" ref="G41" si="187">H41-F41</f>
        <v>236</v>
      </c>
      <c r="H41" s="144">
        <f>II.!$Q42</f>
        <v>236</v>
      </c>
      <c r="I41" s="144">
        <f t="shared" ref="I41" si="188">J41-H41</f>
        <v>0</v>
      </c>
      <c r="J41" s="144">
        <f>III.!$Q42</f>
        <v>236</v>
      </c>
      <c r="K41" s="144">
        <f t="shared" ref="K41" si="189">L41-J41</f>
        <v>-236</v>
      </c>
      <c r="L41" s="144">
        <f>IV.!$Q42</f>
        <v>0</v>
      </c>
      <c r="M41" s="144">
        <f t="shared" ref="M41" si="190">N41-L41</f>
        <v>0</v>
      </c>
      <c r="N41" s="144">
        <f>V.!$Q42</f>
        <v>0</v>
      </c>
      <c r="O41" s="144">
        <f t="shared" ref="O41" si="191">P41-N41</f>
        <v>0</v>
      </c>
      <c r="P41" s="144">
        <f>VI.!$Q42</f>
        <v>0</v>
      </c>
      <c r="Q41" s="144">
        <f t="shared" ref="Q41" si="192">R41-P41</f>
        <v>0</v>
      </c>
      <c r="R41" s="144">
        <f>VII.!$Q42</f>
        <v>0</v>
      </c>
      <c r="S41" s="144">
        <f t="shared" ref="S41" si="193">T41-R41</f>
        <v>0</v>
      </c>
      <c r="T41" s="144">
        <f>VIII.!$Q42</f>
        <v>0</v>
      </c>
      <c r="U41" s="144">
        <f t="shared" ref="U41" si="194">V41-T41</f>
        <v>0</v>
      </c>
      <c r="V41" s="144">
        <f>IX.!$Q42</f>
        <v>0</v>
      </c>
      <c r="W41" s="144">
        <f t="shared" ref="W41" si="195">X41-V41</f>
        <v>0</v>
      </c>
      <c r="X41" s="144">
        <f>X.!$Q42</f>
        <v>0</v>
      </c>
      <c r="Y41" s="144">
        <f t="shared" ref="Y41" si="196">Z41-X41</f>
        <v>0</v>
      </c>
      <c r="Z41" s="144">
        <f>XI.!$Q42</f>
        <v>0</v>
      </c>
      <c r="AA41" s="144">
        <f t="shared" ref="AA41" si="197">AB41-Z41</f>
        <v>0</v>
      </c>
      <c r="AB41" s="144">
        <f>XII.!$Q42</f>
        <v>0</v>
      </c>
    </row>
    <row r="42" spans="1:28" x14ac:dyDescent="0.2">
      <c r="A42" s="91"/>
      <c r="B42" s="93"/>
      <c r="C42" s="95"/>
      <c r="D42" s="140"/>
      <c r="E42" s="141"/>
      <c r="F42" s="185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</row>
    <row r="43" spans="1:28" x14ac:dyDescent="0.2">
      <c r="A43" s="91" t="s">
        <v>47</v>
      </c>
      <c r="B43" s="93"/>
      <c r="C43" s="95" t="s">
        <v>48</v>
      </c>
      <c r="D43" s="140">
        <f>XII.!Q43</f>
        <v>6552</v>
      </c>
      <c r="E43" s="141">
        <f>I.!Q43</f>
        <v>6552</v>
      </c>
      <c r="F43" s="185">
        <f>I.!$Q44</f>
        <v>119.55</v>
      </c>
      <c r="G43" s="139">
        <f t="shared" ref="G43" si="198">H43-F43</f>
        <v>119.55</v>
      </c>
      <c r="H43" s="139">
        <f>II.!$Q44</f>
        <v>239.1</v>
      </c>
      <c r="I43" s="139">
        <f t="shared" ref="I43" si="199">J43-H43</f>
        <v>101.30999999999997</v>
      </c>
      <c r="J43" s="139">
        <f>III.!$Q44</f>
        <v>340.40999999999997</v>
      </c>
      <c r="K43" s="139">
        <f t="shared" ref="K43" si="200">L43-J43</f>
        <v>-340.40999999999997</v>
      </c>
      <c r="L43" s="139">
        <f>IV.!$Q44</f>
        <v>0</v>
      </c>
      <c r="M43" s="139">
        <f t="shared" ref="M43" si="201">N43-L43</f>
        <v>0</v>
      </c>
      <c r="N43" s="139">
        <f>V.!$Q44</f>
        <v>0</v>
      </c>
      <c r="O43" s="139">
        <f t="shared" ref="O43" si="202">P43-N43</f>
        <v>0</v>
      </c>
      <c r="P43" s="139">
        <f>VI.!$Q44</f>
        <v>0</v>
      </c>
      <c r="Q43" s="139">
        <f t="shared" ref="Q43" si="203">R43-P43</f>
        <v>0</v>
      </c>
      <c r="R43" s="139">
        <f>VII.!$Q44</f>
        <v>0</v>
      </c>
      <c r="S43" s="139">
        <f t="shared" ref="S43" si="204">T43-R43</f>
        <v>0</v>
      </c>
      <c r="T43" s="139">
        <f>VIII.!$Q44</f>
        <v>0</v>
      </c>
      <c r="U43" s="139">
        <f t="shared" ref="U43" si="205">V43-T43</f>
        <v>0</v>
      </c>
      <c r="V43" s="139">
        <f>IX.!$Q44</f>
        <v>0</v>
      </c>
      <c r="W43" s="139">
        <f t="shared" ref="W43" si="206">X43-V43</f>
        <v>0</v>
      </c>
      <c r="X43" s="139">
        <f>X.!$Q44</f>
        <v>0</v>
      </c>
      <c r="Y43" s="139">
        <f t="shared" ref="Y43" si="207">Z43-X43</f>
        <v>0</v>
      </c>
      <c r="Z43" s="139">
        <f>XI.!$Q44</f>
        <v>0</v>
      </c>
      <c r="AA43" s="139">
        <f t="shared" ref="AA43" si="208">AB43-Z43</f>
        <v>0</v>
      </c>
      <c r="AB43" s="139">
        <f>XII.!$Q44</f>
        <v>0</v>
      </c>
    </row>
    <row r="44" spans="1:28" x14ac:dyDescent="0.2">
      <c r="A44" s="91"/>
      <c r="B44" s="93"/>
      <c r="C44" s="95"/>
      <c r="D44" s="140"/>
      <c r="E44" s="141"/>
      <c r="F44" s="185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</row>
    <row r="45" spans="1:28" x14ac:dyDescent="0.2">
      <c r="A45" s="91"/>
      <c r="B45" s="93" t="s">
        <v>49</v>
      </c>
      <c r="C45" s="95" t="s">
        <v>50</v>
      </c>
      <c r="D45" s="140">
        <f>XII.!Q45</f>
        <v>1552</v>
      </c>
      <c r="E45" s="141">
        <f>I.!Q45</f>
        <v>1552</v>
      </c>
      <c r="F45" s="185">
        <f>I.!$Q46</f>
        <v>119.55</v>
      </c>
      <c r="G45" s="139">
        <f t="shared" ref="G45" si="209">H45-F45</f>
        <v>119.55</v>
      </c>
      <c r="H45" s="139">
        <f>II.!$Q46</f>
        <v>239.1</v>
      </c>
      <c r="I45" s="139">
        <f t="shared" ref="I45" si="210">J45-H45</f>
        <v>101.30999999999997</v>
      </c>
      <c r="J45" s="139">
        <f>III.!$Q46</f>
        <v>340.40999999999997</v>
      </c>
      <c r="K45" s="139">
        <f t="shared" ref="K45" si="211">L45-J45</f>
        <v>-340.40999999999997</v>
      </c>
      <c r="L45" s="139">
        <f>IV.!$Q46</f>
        <v>0</v>
      </c>
      <c r="M45" s="139">
        <f t="shared" ref="M45" si="212">N45-L45</f>
        <v>0</v>
      </c>
      <c r="N45" s="139">
        <f>V.!$Q46</f>
        <v>0</v>
      </c>
      <c r="O45" s="139">
        <f t="shared" ref="O45" si="213">P45-N45</f>
        <v>0</v>
      </c>
      <c r="P45" s="139">
        <f>VI.!$Q46</f>
        <v>0</v>
      </c>
      <c r="Q45" s="139">
        <f t="shared" ref="Q45" si="214">R45-P45</f>
        <v>0</v>
      </c>
      <c r="R45" s="139">
        <f>VII.!$Q46</f>
        <v>0</v>
      </c>
      <c r="S45" s="139">
        <f t="shared" ref="S45" si="215">T45-R45</f>
        <v>0</v>
      </c>
      <c r="T45" s="139">
        <f>VIII.!$Q46</f>
        <v>0</v>
      </c>
      <c r="U45" s="139">
        <f t="shared" ref="U45" si="216">V45-T45</f>
        <v>0</v>
      </c>
      <c r="V45" s="139">
        <f>IX.!$Q46</f>
        <v>0</v>
      </c>
      <c r="W45" s="139">
        <f t="shared" ref="W45" si="217">X45-V45</f>
        <v>0</v>
      </c>
      <c r="X45" s="139">
        <f>X.!$Q46</f>
        <v>0</v>
      </c>
      <c r="Y45" s="139">
        <f t="shared" ref="Y45" si="218">Z45-X45</f>
        <v>0</v>
      </c>
      <c r="Z45" s="139">
        <f>XI.!$Q46</f>
        <v>0</v>
      </c>
      <c r="AA45" s="139">
        <f t="shared" ref="AA45" si="219">AB45-Z45</f>
        <v>0</v>
      </c>
      <c r="AB45" s="139">
        <f>XII.!$Q46</f>
        <v>0</v>
      </c>
    </row>
    <row r="46" spans="1:28" x14ac:dyDescent="0.2">
      <c r="A46" s="91"/>
      <c r="B46" s="93"/>
      <c r="C46" s="95"/>
      <c r="D46" s="140"/>
      <c r="E46" s="141"/>
      <c r="F46" s="185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</row>
    <row r="47" spans="1:28" x14ac:dyDescent="0.2">
      <c r="A47" s="91"/>
      <c r="B47" s="93" t="s">
        <v>51</v>
      </c>
      <c r="C47" s="95" t="s">
        <v>52</v>
      </c>
      <c r="D47" s="140">
        <f>XII.!Q47</f>
        <v>5000</v>
      </c>
      <c r="E47" s="141">
        <f>I.!Q47</f>
        <v>5000</v>
      </c>
      <c r="F47" s="185">
        <f>I.!$Q48</f>
        <v>0</v>
      </c>
      <c r="G47" s="139">
        <f t="shared" ref="G47" si="220">H47-F47</f>
        <v>0</v>
      </c>
      <c r="H47" s="139">
        <f>II.!$Q48</f>
        <v>0</v>
      </c>
      <c r="I47" s="139">
        <f t="shared" ref="I47" si="221">J47-H47</f>
        <v>0</v>
      </c>
      <c r="J47" s="139">
        <f>III.!$Q48</f>
        <v>0</v>
      </c>
      <c r="K47" s="139">
        <f t="shared" ref="K47" si="222">L47-J47</f>
        <v>0</v>
      </c>
      <c r="L47" s="139">
        <f>IV.!$Q48</f>
        <v>0</v>
      </c>
      <c r="M47" s="139">
        <f t="shared" ref="M47" si="223">N47-L47</f>
        <v>0</v>
      </c>
      <c r="N47" s="139">
        <f>V.!$Q48</f>
        <v>0</v>
      </c>
      <c r="O47" s="139">
        <f t="shared" ref="O47" si="224">P47-N47</f>
        <v>0</v>
      </c>
      <c r="P47" s="139">
        <f>VI.!$Q48</f>
        <v>0</v>
      </c>
      <c r="Q47" s="139">
        <f t="shared" ref="Q47" si="225">R47-P47</f>
        <v>0</v>
      </c>
      <c r="R47" s="139">
        <f>VII.!$Q48</f>
        <v>0</v>
      </c>
      <c r="S47" s="139">
        <f t="shared" ref="S47" si="226">T47-R47</f>
        <v>0</v>
      </c>
      <c r="T47" s="139">
        <f>VIII.!$Q48</f>
        <v>0</v>
      </c>
      <c r="U47" s="139">
        <f t="shared" ref="U47" si="227">V47-T47</f>
        <v>0</v>
      </c>
      <c r="V47" s="139">
        <f>IX.!$Q48</f>
        <v>0</v>
      </c>
      <c r="W47" s="139">
        <f t="shared" ref="W47" si="228">X47-V47</f>
        <v>0</v>
      </c>
      <c r="X47" s="139">
        <f>X.!$Q48</f>
        <v>0</v>
      </c>
      <c r="Y47" s="139">
        <f t="shared" ref="Y47" si="229">Z47-X47</f>
        <v>0</v>
      </c>
      <c r="Z47" s="139">
        <f>XI.!$Q48</f>
        <v>0</v>
      </c>
      <c r="AA47" s="139">
        <f t="shared" ref="AA47" si="230">AB47-Z47</f>
        <v>0</v>
      </c>
      <c r="AB47" s="139">
        <f>XII.!$Q48</f>
        <v>0</v>
      </c>
    </row>
    <row r="48" spans="1:28" x14ac:dyDescent="0.2">
      <c r="A48" s="91"/>
      <c r="B48" s="93"/>
      <c r="C48" s="95"/>
      <c r="D48" s="140"/>
      <c r="E48" s="141"/>
      <c r="F48" s="185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</row>
    <row r="49" spans="1:30" ht="15" x14ac:dyDescent="0.2">
      <c r="A49" s="91" t="s">
        <v>53</v>
      </c>
      <c r="B49" s="93"/>
      <c r="C49" s="95" t="s">
        <v>54</v>
      </c>
      <c r="D49" s="140">
        <f>XII.!Q49</f>
        <v>200</v>
      </c>
      <c r="E49" s="141">
        <f>I.!Q49</f>
        <v>200</v>
      </c>
      <c r="F49" s="185">
        <f>I.!$Q50</f>
        <v>0</v>
      </c>
      <c r="G49" s="139">
        <f t="shared" ref="G49" si="231">H49-F49</f>
        <v>0</v>
      </c>
      <c r="H49" s="139">
        <f>II.!$Q50</f>
        <v>0</v>
      </c>
      <c r="I49" s="139">
        <f t="shared" ref="I49" si="232">J49-H49</f>
        <v>0</v>
      </c>
      <c r="J49" s="139">
        <f>III.!$Q50</f>
        <v>0</v>
      </c>
      <c r="K49" s="139">
        <f t="shared" ref="K49" si="233">L49-J49</f>
        <v>0</v>
      </c>
      <c r="L49" s="139">
        <f>IV.!$Q50</f>
        <v>0</v>
      </c>
      <c r="M49" s="139">
        <f t="shared" ref="M49" si="234">N49-L49</f>
        <v>0</v>
      </c>
      <c r="N49" s="139">
        <f>V.!$Q50</f>
        <v>0</v>
      </c>
      <c r="O49" s="139">
        <f t="shared" ref="O49" si="235">P49-N49</f>
        <v>0</v>
      </c>
      <c r="P49" s="139">
        <f>VI.!$Q50</f>
        <v>0</v>
      </c>
      <c r="Q49" s="139">
        <f t="shared" ref="Q49" si="236">R49-P49</f>
        <v>0</v>
      </c>
      <c r="R49" s="139">
        <f>VII.!$Q50</f>
        <v>0</v>
      </c>
      <c r="S49" s="139">
        <f t="shared" ref="S49" si="237">T49-R49</f>
        <v>0</v>
      </c>
      <c r="T49" s="139">
        <f>VIII.!$Q50</f>
        <v>0</v>
      </c>
      <c r="U49" s="139">
        <f t="shared" ref="U49" si="238">V49-T49</f>
        <v>0</v>
      </c>
      <c r="V49" s="139">
        <f>IX.!$Q50</f>
        <v>0</v>
      </c>
      <c r="W49" s="139">
        <f t="shared" ref="W49" si="239">X49-V49</f>
        <v>0</v>
      </c>
      <c r="X49" s="139">
        <f>X.!$Q50</f>
        <v>0</v>
      </c>
      <c r="Y49" s="139">
        <f t="shared" ref="Y49" si="240">Z49-X49</f>
        <v>0</v>
      </c>
      <c r="Z49" s="139">
        <f>XI.!$Q50</f>
        <v>0</v>
      </c>
      <c r="AA49" s="139">
        <f t="shared" ref="AA49" si="241">AB49-Z49</f>
        <v>0</v>
      </c>
      <c r="AB49" s="139">
        <f>XII.!$Q50</f>
        <v>0</v>
      </c>
      <c r="AC49" s="72"/>
      <c r="AD49" s="72"/>
    </row>
    <row r="50" spans="1:30" ht="15" x14ac:dyDescent="0.2">
      <c r="A50" s="91"/>
      <c r="B50" s="93"/>
      <c r="C50" s="95"/>
      <c r="D50" s="140"/>
      <c r="E50" s="141"/>
      <c r="F50" s="185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72"/>
      <c r="AD50" s="72"/>
    </row>
    <row r="51" spans="1:30" x14ac:dyDescent="0.2">
      <c r="A51" s="91" t="s">
        <v>53</v>
      </c>
      <c r="B51" s="93"/>
      <c r="C51" s="95" t="s">
        <v>55</v>
      </c>
      <c r="D51" s="140">
        <f>XII.!Q51</f>
        <v>3000</v>
      </c>
      <c r="E51" s="141">
        <f>I.!Q51</f>
        <v>3000</v>
      </c>
      <c r="F51" s="185">
        <f>I.!$Q52</f>
        <v>27.19</v>
      </c>
      <c r="G51" s="139">
        <f t="shared" ref="G51" si="242">H51-F51</f>
        <v>229.49</v>
      </c>
      <c r="H51" s="139">
        <f>II.!$Q52</f>
        <v>256.68</v>
      </c>
      <c r="I51" s="139">
        <f t="shared" ref="I51" si="243">J51-H51</f>
        <v>163.06</v>
      </c>
      <c r="J51" s="139">
        <f>III.!$Q52</f>
        <v>419.74</v>
      </c>
      <c r="K51" s="139">
        <f t="shared" ref="K51" si="244">L51-J51</f>
        <v>-419.74</v>
      </c>
      <c r="L51" s="139">
        <f>IV.!$Q52</f>
        <v>0</v>
      </c>
      <c r="M51" s="139">
        <f t="shared" ref="M51" si="245">N51-L51</f>
        <v>0</v>
      </c>
      <c r="N51" s="139">
        <f>V.!$Q52</f>
        <v>0</v>
      </c>
      <c r="O51" s="139">
        <f t="shared" ref="O51" si="246">P51-N51</f>
        <v>0</v>
      </c>
      <c r="P51" s="139">
        <f>VI.!$Q52</f>
        <v>0</v>
      </c>
      <c r="Q51" s="139">
        <f t="shared" ref="Q51" si="247">R51-P51</f>
        <v>0</v>
      </c>
      <c r="R51" s="139">
        <f>VII.!$Q52</f>
        <v>0</v>
      </c>
      <c r="S51" s="139">
        <f t="shared" ref="S51" si="248">T51-R51</f>
        <v>0</v>
      </c>
      <c r="T51" s="139">
        <f>VIII.!$Q52</f>
        <v>0</v>
      </c>
      <c r="U51" s="139">
        <f t="shared" ref="U51" si="249">V51-T51</f>
        <v>0</v>
      </c>
      <c r="V51" s="139">
        <f>IX.!$Q52</f>
        <v>0</v>
      </c>
      <c r="W51" s="139">
        <f t="shared" ref="W51" si="250">X51-V51</f>
        <v>0</v>
      </c>
      <c r="X51" s="139">
        <f>X.!$Q52</f>
        <v>0</v>
      </c>
      <c r="Y51" s="139">
        <f t="shared" ref="Y51" si="251">Z51-X51</f>
        <v>0</v>
      </c>
      <c r="Z51" s="139">
        <f>XI.!$Q52</f>
        <v>0</v>
      </c>
      <c r="AA51" s="139">
        <f t="shared" ref="AA51" si="252">AB51-Z51</f>
        <v>0</v>
      </c>
      <c r="AB51" s="139">
        <f>XII.!$Q52</f>
        <v>0</v>
      </c>
    </row>
    <row r="52" spans="1:30" x14ac:dyDescent="0.2">
      <c r="A52" s="91"/>
      <c r="B52" s="93"/>
      <c r="C52" s="95"/>
      <c r="D52" s="140"/>
      <c r="E52" s="141"/>
      <c r="F52" s="185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</row>
    <row r="53" spans="1:30" x14ac:dyDescent="0.2">
      <c r="A53" s="91" t="s">
        <v>57</v>
      </c>
      <c r="B53" s="93"/>
      <c r="C53" s="95" t="s">
        <v>58</v>
      </c>
      <c r="D53" s="140">
        <f>XII.!Q53</f>
        <v>3700</v>
      </c>
      <c r="E53" s="141">
        <f>I.!Q53</f>
        <v>3700</v>
      </c>
      <c r="F53" s="185">
        <f>I.!$Q54</f>
        <v>196.33</v>
      </c>
      <c r="G53" s="139">
        <f t="shared" ref="G53" si="253">H53-F53</f>
        <v>345.32999999999993</v>
      </c>
      <c r="H53" s="139">
        <f>II.!$Q54</f>
        <v>541.66</v>
      </c>
      <c r="I53" s="139">
        <f t="shared" ref="I53" si="254">J53-H53</f>
        <v>293.64</v>
      </c>
      <c r="J53" s="139">
        <f>III.!$Q54</f>
        <v>835.3</v>
      </c>
      <c r="K53" s="139">
        <f t="shared" ref="K53" si="255">L53-J53</f>
        <v>-835.3</v>
      </c>
      <c r="L53" s="139">
        <f>IV.!$Q54</f>
        <v>0</v>
      </c>
      <c r="M53" s="139">
        <f t="shared" ref="M53" si="256">N53-L53</f>
        <v>0</v>
      </c>
      <c r="N53" s="139">
        <f>V.!$Q54</f>
        <v>0</v>
      </c>
      <c r="O53" s="139">
        <f t="shared" ref="O53" si="257">P53-N53</f>
        <v>0</v>
      </c>
      <c r="P53" s="139">
        <f>VI.!$Q54</f>
        <v>0</v>
      </c>
      <c r="Q53" s="139">
        <f t="shared" ref="Q53" si="258">R53-P53</f>
        <v>0</v>
      </c>
      <c r="R53" s="139">
        <f>VII.!$Q54</f>
        <v>0</v>
      </c>
      <c r="S53" s="139">
        <f t="shared" ref="S53" si="259">T53-R53</f>
        <v>0</v>
      </c>
      <c r="T53" s="139">
        <f>VIII.!$Q54</f>
        <v>0</v>
      </c>
      <c r="U53" s="139">
        <f t="shared" ref="U53" si="260">V53-T53</f>
        <v>0</v>
      </c>
      <c r="V53" s="139">
        <f>IX.!$Q54</f>
        <v>0</v>
      </c>
      <c r="W53" s="139">
        <f t="shared" ref="W53" si="261">X53-V53</f>
        <v>0</v>
      </c>
      <c r="X53" s="139">
        <f>X.!$Q54</f>
        <v>0</v>
      </c>
      <c r="Y53" s="139">
        <f t="shared" ref="Y53" si="262">Z53-X53</f>
        <v>0</v>
      </c>
      <c r="Z53" s="139">
        <f>XI.!$Q54</f>
        <v>0</v>
      </c>
      <c r="AA53" s="139">
        <f t="shared" ref="AA53" si="263">AB53-Z53</f>
        <v>0</v>
      </c>
      <c r="AB53" s="139">
        <f>XII.!$Q54</f>
        <v>0</v>
      </c>
    </row>
    <row r="54" spans="1:30" x14ac:dyDescent="0.2">
      <c r="A54" s="91"/>
      <c r="B54" s="93"/>
      <c r="C54" s="95"/>
      <c r="D54" s="140"/>
      <c r="E54" s="141"/>
      <c r="F54" s="185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</row>
    <row r="55" spans="1:30" x14ac:dyDescent="0.2">
      <c r="A55" s="91" t="s">
        <v>59</v>
      </c>
      <c r="B55" s="93"/>
      <c r="C55" s="95" t="s">
        <v>60</v>
      </c>
      <c r="D55" s="140">
        <f>XII.!Q55</f>
        <v>1500</v>
      </c>
      <c r="E55" s="141">
        <f>I.!Q55</f>
        <v>1500</v>
      </c>
      <c r="F55" s="185">
        <f>I.!$Q56</f>
        <v>0</v>
      </c>
      <c r="G55" s="139">
        <f t="shared" ref="G55" si="264">H55-F55</f>
        <v>0</v>
      </c>
      <c r="H55" s="139">
        <f>II.!$Q56</f>
        <v>0</v>
      </c>
      <c r="I55" s="139">
        <f t="shared" ref="I55" si="265">J55-H55</f>
        <v>0</v>
      </c>
      <c r="J55" s="139">
        <f>III.!$Q56</f>
        <v>0</v>
      </c>
      <c r="K55" s="139">
        <f t="shared" ref="K55" si="266">L55-J55</f>
        <v>0</v>
      </c>
      <c r="L55" s="139">
        <f>IV.!$Q56</f>
        <v>0</v>
      </c>
      <c r="M55" s="139">
        <f t="shared" ref="M55" si="267">N55-L55</f>
        <v>0</v>
      </c>
      <c r="N55" s="139">
        <f>V.!$Q56</f>
        <v>0</v>
      </c>
      <c r="O55" s="139">
        <f t="shared" ref="O55" si="268">P55-N55</f>
        <v>0</v>
      </c>
      <c r="P55" s="139">
        <f>VI.!$Q56</f>
        <v>0</v>
      </c>
      <c r="Q55" s="139">
        <f t="shared" ref="Q55" si="269">R55-P55</f>
        <v>0</v>
      </c>
      <c r="R55" s="139">
        <f>VII.!$Q56</f>
        <v>0</v>
      </c>
      <c r="S55" s="139">
        <f t="shared" ref="S55" si="270">T55-R55</f>
        <v>0</v>
      </c>
      <c r="T55" s="139">
        <f>VIII.!$Q56</f>
        <v>0</v>
      </c>
      <c r="U55" s="139">
        <f t="shared" ref="U55" si="271">V55-T55</f>
        <v>0</v>
      </c>
      <c r="V55" s="139">
        <f>IX.!$Q56</f>
        <v>0</v>
      </c>
      <c r="W55" s="139">
        <f t="shared" ref="W55" si="272">X55-V55</f>
        <v>0</v>
      </c>
      <c r="X55" s="139">
        <f>X.!$Q56</f>
        <v>0</v>
      </c>
      <c r="Y55" s="139">
        <f t="shared" ref="Y55" si="273">Z55-X55</f>
        <v>0</v>
      </c>
      <c r="Z55" s="139">
        <f>XI.!$Q56</f>
        <v>0</v>
      </c>
      <c r="AA55" s="139">
        <f t="shared" ref="AA55" si="274">AB55-Z55</f>
        <v>0</v>
      </c>
      <c r="AB55" s="139">
        <f>XII.!$Q56</f>
        <v>0</v>
      </c>
    </row>
    <row r="56" spans="1:30" ht="13.5" thickBot="1" x14ac:dyDescent="0.25">
      <c r="A56" s="92"/>
      <c r="B56" s="94"/>
      <c r="C56" s="96"/>
      <c r="D56" s="155"/>
      <c r="E56" s="153"/>
      <c r="F56" s="186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</row>
    <row r="57" spans="1:30" s="82" customFormat="1" ht="13.5" thickBot="1" x14ac:dyDescent="0.25">
      <c r="A57" s="69"/>
      <c r="B57" s="69"/>
      <c r="C57" s="47"/>
      <c r="D57" s="79"/>
      <c r="E57" s="79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30" s="78" customFormat="1" ht="15" x14ac:dyDescent="0.25">
      <c r="A58" s="121" t="s">
        <v>62</v>
      </c>
      <c r="B58" s="122"/>
      <c r="C58" s="108" t="s">
        <v>63</v>
      </c>
      <c r="D58" s="160">
        <f>XII.!Q58</f>
        <v>83114</v>
      </c>
      <c r="E58" s="181">
        <f>I.!Q58</f>
        <v>83114</v>
      </c>
      <c r="F58" s="183">
        <f>I.!$Q59</f>
        <v>3471.09</v>
      </c>
      <c r="G58" s="179">
        <f t="shared" ref="G58" si="275">H58-F58</f>
        <v>5636.4400000000005</v>
      </c>
      <c r="H58" s="149">
        <f>II.!$Q59</f>
        <v>9107.5300000000007</v>
      </c>
      <c r="I58" s="179">
        <f t="shared" ref="I58" si="276">J58-H58</f>
        <v>5688.1199999999972</v>
      </c>
      <c r="J58" s="149">
        <f>III.!$Q59</f>
        <v>14795.649999999998</v>
      </c>
      <c r="K58" s="179">
        <f t="shared" ref="K58" si="277">L58-J58</f>
        <v>-14795.649999999998</v>
      </c>
      <c r="L58" s="149">
        <f>IV.!$Q59</f>
        <v>0</v>
      </c>
      <c r="M58" s="179">
        <f t="shared" ref="M58" si="278">N58-L58</f>
        <v>0</v>
      </c>
      <c r="N58" s="149">
        <f>V.!$Q59</f>
        <v>0</v>
      </c>
      <c r="O58" s="149">
        <f t="shared" ref="O58" si="279">P58-N58</f>
        <v>0</v>
      </c>
      <c r="P58" s="149">
        <f>VI.!$Q59</f>
        <v>0</v>
      </c>
      <c r="Q58" s="149">
        <f t="shared" ref="Q58" si="280">R58-P58</f>
        <v>0</v>
      </c>
      <c r="R58" s="149">
        <f>VII.!$Q59</f>
        <v>0</v>
      </c>
      <c r="S58" s="149">
        <f t="shared" ref="S58" si="281">T58-R58</f>
        <v>0</v>
      </c>
      <c r="T58" s="149">
        <f>VIII.!$Q59</f>
        <v>0</v>
      </c>
      <c r="U58" s="149">
        <f t="shared" ref="U58" si="282">V58-T58</f>
        <v>0</v>
      </c>
      <c r="V58" s="149">
        <f>IX.!$Q59</f>
        <v>0</v>
      </c>
      <c r="W58" s="149">
        <f t="shared" ref="W58" si="283">X58-V58</f>
        <v>0</v>
      </c>
      <c r="X58" s="149">
        <f>X.!$Q59</f>
        <v>0</v>
      </c>
      <c r="Y58" s="149">
        <f t="shared" ref="Y58" si="284">Z58-X58</f>
        <v>0</v>
      </c>
      <c r="Z58" s="149">
        <f>XI.!$Q59</f>
        <v>0</v>
      </c>
      <c r="AA58" s="149">
        <f t="shared" ref="AA58" si="285">AB58-Z58</f>
        <v>0</v>
      </c>
      <c r="AB58" s="149">
        <f>XII.!$Q59</f>
        <v>0</v>
      </c>
    </row>
    <row r="59" spans="1:30" s="78" customFormat="1" ht="15.75" thickBot="1" x14ac:dyDescent="0.3">
      <c r="A59" s="123"/>
      <c r="B59" s="124"/>
      <c r="C59" s="109"/>
      <c r="D59" s="161"/>
      <c r="E59" s="182"/>
      <c r="F59" s="184"/>
      <c r="G59" s="180"/>
      <c r="H59" s="150"/>
      <c r="I59" s="180"/>
      <c r="J59" s="150"/>
      <c r="K59" s="180"/>
      <c r="L59" s="150"/>
      <c r="M59" s="18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</row>
    <row r="60" spans="1:30" s="9" customFormat="1" ht="12.75" customHeight="1" x14ac:dyDescent="0.2">
      <c r="A60" s="98" t="s">
        <v>64</v>
      </c>
      <c r="B60" s="98"/>
      <c r="C60" s="100" t="s">
        <v>262</v>
      </c>
      <c r="D60" s="146">
        <f>XII.!Q60</f>
        <v>12500</v>
      </c>
      <c r="E60" s="178">
        <f>I.!Q60</f>
        <v>12500</v>
      </c>
      <c r="F60" s="187">
        <f>I.!$Q61</f>
        <v>1096.72</v>
      </c>
      <c r="G60" s="187">
        <f t="shared" ref="G60" si="286">H60-F60</f>
        <v>1019.9199999999998</v>
      </c>
      <c r="H60" s="144">
        <f>II.!$Q61</f>
        <v>2116.64</v>
      </c>
      <c r="I60" s="144">
        <f t="shared" ref="I60" si="287">J60-H60</f>
        <v>1019.9200000000001</v>
      </c>
      <c r="J60" s="144">
        <f>III.!$Q61</f>
        <v>3136.56</v>
      </c>
      <c r="K60" s="144">
        <f t="shared" ref="K60" si="288">L60-J60</f>
        <v>-3136.56</v>
      </c>
      <c r="L60" s="144">
        <f>IV.!$Q61</f>
        <v>0</v>
      </c>
      <c r="M60" s="144">
        <f t="shared" ref="M60" si="289">N60-L60</f>
        <v>0</v>
      </c>
      <c r="N60" s="144">
        <f>V.!$Q61</f>
        <v>0</v>
      </c>
      <c r="O60" s="144">
        <f t="shared" ref="O60" si="290">P60-N60</f>
        <v>0</v>
      </c>
      <c r="P60" s="144">
        <f>VI.!$Q61</f>
        <v>0</v>
      </c>
      <c r="Q60" s="144">
        <f t="shared" ref="Q60" si="291">R60-P60</f>
        <v>0</v>
      </c>
      <c r="R60" s="144">
        <f>VII.!$Q61</f>
        <v>0</v>
      </c>
      <c r="S60" s="144">
        <f t="shared" ref="S60" si="292">T60-R60</f>
        <v>0</v>
      </c>
      <c r="T60" s="144">
        <f>VIII.!$Q61</f>
        <v>0</v>
      </c>
      <c r="U60" s="144">
        <f t="shared" ref="U60" si="293">V60-T60</f>
        <v>0</v>
      </c>
      <c r="V60" s="144">
        <f>IX.!$Q61</f>
        <v>0</v>
      </c>
      <c r="W60" s="144">
        <f t="shared" ref="W60" si="294">X60-V60</f>
        <v>0</v>
      </c>
      <c r="X60" s="144">
        <f>X.!$Q61</f>
        <v>0</v>
      </c>
      <c r="Y60" s="144">
        <f t="shared" ref="Y60" si="295">Z60-X60</f>
        <v>0</v>
      </c>
      <c r="Z60" s="144">
        <f>XI.!$Q61</f>
        <v>0</v>
      </c>
      <c r="AA60" s="144">
        <f t="shared" ref="AA60" si="296">AB60-Z60</f>
        <v>0</v>
      </c>
      <c r="AB60" s="144">
        <f>XII.!$Q61</f>
        <v>0</v>
      </c>
    </row>
    <row r="61" spans="1:30" s="9" customFormat="1" ht="13.5" customHeight="1" x14ac:dyDescent="0.2">
      <c r="A61" s="93"/>
      <c r="B61" s="93"/>
      <c r="C61" s="95"/>
      <c r="D61" s="140"/>
      <c r="E61" s="157"/>
      <c r="F61" s="185"/>
      <c r="G61" s="185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</row>
    <row r="62" spans="1:30" s="9" customFormat="1" ht="12.75" customHeight="1" x14ac:dyDescent="0.2">
      <c r="A62" s="93" t="s">
        <v>65</v>
      </c>
      <c r="B62" s="93"/>
      <c r="C62" s="95" t="s">
        <v>66</v>
      </c>
      <c r="D62" s="140">
        <f>XII.!Q62</f>
        <v>28630</v>
      </c>
      <c r="E62" s="177">
        <f>I.!Q62</f>
        <v>28630</v>
      </c>
      <c r="F62" s="185">
        <f>I.!$Q63</f>
        <v>1890.63</v>
      </c>
      <c r="G62" s="185">
        <f t="shared" ref="G62" si="297">H62-F62</f>
        <v>1843.19</v>
      </c>
      <c r="H62" s="139">
        <f>II.!$Q63</f>
        <v>3733.82</v>
      </c>
      <c r="I62" s="139">
        <f t="shared" ref="I62" si="298">J62-H62</f>
        <v>1130.7599999999998</v>
      </c>
      <c r="J62" s="139">
        <f>III.!$Q63</f>
        <v>4864.58</v>
      </c>
      <c r="K62" s="139">
        <f t="shared" ref="K62" si="299">L62-J62</f>
        <v>-4864.58</v>
      </c>
      <c r="L62" s="139">
        <f>IV.!$Q63</f>
        <v>0</v>
      </c>
      <c r="M62" s="139">
        <f t="shared" ref="M62" si="300">N62-L62</f>
        <v>0</v>
      </c>
      <c r="N62" s="139">
        <f>V.!$Q63</f>
        <v>0</v>
      </c>
      <c r="O62" s="139">
        <f t="shared" ref="O62" si="301">P62-N62</f>
        <v>0</v>
      </c>
      <c r="P62" s="139">
        <f>VI.!$Q63</f>
        <v>0</v>
      </c>
      <c r="Q62" s="139">
        <f t="shared" ref="Q62" si="302">R62-P62</f>
        <v>0</v>
      </c>
      <c r="R62" s="139">
        <f>VII.!$Q63</f>
        <v>0</v>
      </c>
      <c r="S62" s="139">
        <f t="shared" ref="S62" si="303">T62-R62</f>
        <v>0</v>
      </c>
      <c r="T62" s="139">
        <f>VIII.!$Q63</f>
        <v>0</v>
      </c>
      <c r="U62" s="139">
        <f t="shared" ref="U62" si="304">V62-T62</f>
        <v>0</v>
      </c>
      <c r="V62" s="139">
        <f>IX.!$Q63</f>
        <v>0</v>
      </c>
      <c r="W62" s="139">
        <f t="shared" ref="W62" si="305">X62-V62</f>
        <v>0</v>
      </c>
      <c r="X62" s="139">
        <f>X.!$Q63</f>
        <v>0</v>
      </c>
      <c r="Y62" s="139">
        <f t="shared" ref="Y62" si="306">Z62-X62</f>
        <v>0</v>
      </c>
      <c r="Z62" s="139">
        <f>XI.!$Q63</f>
        <v>0</v>
      </c>
      <c r="AA62" s="139">
        <f t="shared" ref="AA62" si="307">AB62-Z62</f>
        <v>0</v>
      </c>
      <c r="AB62" s="139">
        <f>XII.!$Q63</f>
        <v>0</v>
      </c>
    </row>
    <row r="63" spans="1:30" s="9" customFormat="1" ht="13.5" customHeight="1" x14ac:dyDescent="0.2">
      <c r="A63" s="93"/>
      <c r="B63" s="93"/>
      <c r="C63" s="95"/>
      <c r="D63" s="140"/>
      <c r="E63" s="157"/>
      <c r="F63" s="185"/>
      <c r="G63" s="185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</row>
    <row r="64" spans="1:30" s="9" customFormat="1" ht="12.75" customHeight="1" x14ac:dyDescent="0.2">
      <c r="A64" s="93" t="s">
        <v>67</v>
      </c>
      <c r="B64" s="93"/>
      <c r="C64" s="95" t="s">
        <v>263</v>
      </c>
      <c r="D64" s="140">
        <f>XII.!Q64</f>
        <v>20</v>
      </c>
      <c r="E64" s="177">
        <f>I.!Q64</f>
        <v>20</v>
      </c>
      <c r="F64" s="185">
        <f>I.!$Q65</f>
        <v>0</v>
      </c>
      <c r="G64" s="185">
        <f t="shared" ref="G64" si="308">H64-F64</f>
        <v>0</v>
      </c>
      <c r="H64" s="139">
        <f>II.!$Q65</f>
        <v>0</v>
      </c>
      <c r="I64" s="139">
        <f t="shared" ref="I64" si="309">J64-H64</f>
        <v>0</v>
      </c>
      <c r="J64" s="139">
        <f>III.!$Q65</f>
        <v>0</v>
      </c>
      <c r="K64" s="139">
        <f t="shared" ref="K64" si="310">L64-J64</f>
        <v>0</v>
      </c>
      <c r="L64" s="139">
        <f>IV.!$Q65</f>
        <v>0</v>
      </c>
      <c r="M64" s="139">
        <f t="shared" ref="M64" si="311">N64-L64</f>
        <v>0</v>
      </c>
      <c r="N64" s="139">
        <f>V.!$Q65</f>
        <v>0</v>
      </c>
      <c r="O64" s="139">
        <f t="shared" ref="O64" si="312">P64-N64</f>
        <v>0</v>
      </c>
      <c r="P64" s="139">
        <f>VI.!$Q65</f>
        <v>0</v>
      </c>
      <c r="Q64" s="139">
        <f t="shared" ref="Q64" si="313">R64-P64</f>
        <v>0</v>
      </c>
      <c r="R64" s="139">
        <f>VII.!$Q65</f>
        <v>0</v>
      </c>
      <c r="S64" s="139">
        <f t="shared" ref="S64" si="314">T64-R64</f>
        <v>0</v>
      </c>
      <c r="T64" s="139">
        <f>VIII.!$Q65</f>
        <v>0</v>
      </c>
      <c r="U64" s="139">
        <f t="shared" ref="U64" si="315">V64-T64</f>
        <v>0</v>
      </c>
      <c r="V64" s="139">
        <f>IX.!$Q65</f>
        <v>0</v>
      </c>
      <c r="W64" s="139">
        <f t="shared" ref="W64" si="316">X64-V64</f>
        <v>0</v>
      </c>
      <c r="X64" s="139">
        <f>X.!$Q65</f>
        <v>0</v>
      </c>
      <c r="Y64" s="139">
        <f t="shared" ref="Y64" si="317">Z64-X64</f>
        <v>0</v>
      </c>
      <c r="Z64" s="139">
        <f>XI.!$Q65</f>
        <v>0</v>
      </c>
      <c r="AA64" s="139">
        <f t="shared" ref="AA64" si="318">AB64-Z64</f>
        <v>0</v>
      </c>
      <c r="AB64" s="139">
        <f>XII.!$Q65</f>
        <v>0</v>
      </c>
    </row>
    <row r="65" spans="1:28" s="9" customFormat="1" ht="13.5" customHeight="1" x14ac:dyDescent="0.2">
      <c r="A65" s="93"/>
      <c r="B65" s="93"/>
      <c r="C65" s="95"/>
      <c r="D65" s="140"/>
      <c r="E65" s="157"/>
      <c r="F65" s="185"/>
      <c r="G65" s="185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</row>
    <row r="66" spans="1:28" s="9" customFormat="1" ht="12.75" customHeight="1" x14ac:dyDescent="0.2">
      <c r="A66" s="93" t="s">
        <v>67</v>
      </c>
      <c r="B66" s="93"/>
      <c r="C66" s="95" t="s">
        <v>265</v>
      </c>
      <c r="D66" s="140">
        <f>XII.!Q66</f>
        <v>3000</v>
      </c>
      <c r="E66" s="177">
        <f>I.!Q66</f>
        <v>3000</v>
      </c>
      <c r="F66" s="185">
        <f>I.!$Q67</f>
        <v>0</v>
      </c>
      <c r="G66" s="185">
        <f t="shared" ref="G66" si="319">H66-F66</f>
        <v>0</v>
      </c>
      <c r="H66" s="139">
        <f>II.!$Q67</f>
        <v>0</v>
      </c>
      <c r="I66" s="139">
        <f t="shared" ref="I66" si="320">J66-H66</f>
        <v>0</v>
      </c>
      <c r="J66" s="139">
        <f>III.!$Q67</f>
        <v>0</v>
      </c>
      <c r="K66" s="139">
        <f t="shared" ref="K66" si="321">L66-J66</f>
        <v>0</v>
      </c>
      <c r="L66" s="139">
        <f>IV.!$Q67</f>
        <v>0</v>
      </c>
      <c r="M66" s="139">
        <f t="shared" ref="M66" si="322">N66-L66</f>
        <v>0</v>
      </c>
      <c r="N66" s="139">
        <f>V.!$Q67</f>
        <v>0</v>
      </c>
      <c r="O66" s="139">
        <f t="shared" ref="O66" si="323">P66-N66</f>
        <v>0</v>
      </c>
      <c r="P66" s="139">
        <f>VI.!$Q67</f>
        <v>0</v>
      </c>
      <c r="Q66" s="139">
        <f t="shared" ref="Q66" si="324">R66-P66</f>
        <v>0</v>
      </c>
      <c r="R66" s="139">
        <f>VII.!$Q67</f>
        <v>0</v>
      </c>
      <c r="S66" s="139">
        <f t="shared" ref="S66" si="325">T66-R66</f>
        <v>0</v>
      </c>
      <c r="T66" s="139">
        <f>VIII.!$Q67</f>
        <v>0</v>
      </c>
      <c r="U66" s="139">
        <f t="shared" ref="U66" si="326">V66-T66</f>
        <v>0</v>
      </c>
      <c r="V66" s="139">
        <f>IX.!$Q67</f>
        <v>0</v>
      </c>
      <c r="W66" s="139">
        <f t="shared" ref="W66" si="327">X66-V66</f>
        <v>0</v>
      </c>
      <c r="X66" s="139">
        <f>X.!$Q67</f>
        <v>0</v>
      </c>
      <c r="Y66" s="139">
        <f t="shared" ref="Y66" si="328">Z66-X66</f>
        <v>0</v>
      </c>
      <c r="Z66" s="139">
        <f>XI.!$Q67</f>
        <v>0</v>
      </c>
      <c r="AA66" s="139">
        <f t="shared" ref="AA66" si="329">AB66-Z66</f>
        <v>0</v>
      </c>
      <c r="AB66" s="139">
        <f>XII.!$Q67</f>
        <v>0</v>
      </c>
    </row>
    <row r="67" spans="1:28" s="9" customFormat="1" ht="13.5" customHeight="1" x14ac:dyDescent="0.2">
      <c r="A67" s="93"/>
      <c r="B67" s="93"/>
      <c r="C67" s="95"/>
      <c r="D67" s="140"/>
      <c r="E67" s="157"/>
      <c r="F67" s="185"/>
      <c r="G67" s="185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</row>
    <row r="68" spans="1:28" s="9" customFormat="1" ht="12.75" customHeight="1" x14ac:dyDescent="0.2">
      <c r="A68" s="93" t="s">
        <v>67</v>
      </c>
      <c r="B68" s="93"/>
      <c r="C68" s="95" t="s">
        <v>267</v>
      </c>
      <c r="D68" s="140">
        <f>XII.!Q68</f>
        <v>6601</v>
      </c>
      <c r="E68" s="177">
        <f>I.!Q68</f>
        <v>6601</v>
      </c>
      <c r="F68" s="185">
        <f>I.!$Q69</f>
        <v>39.5</v>
      </c>
      <c r="G68" s="185">
        <f t="shared" ref="G68" si="330">H68-F68</f>
        <v>24</v>
      </c>
      <c r="H68" s="139">
        <f>II.!$Q69</f>
        <v>63.5</v>
      </c>
      <c r="I68" s="139">
        <f t="shared" ref="I68" si="331">J68-H68</f>
        <v>471</v>
      </c>
      <c r="J68" s="139">
        <f>III.!$Q69</f>
        <v>534.5</v>
      </c>
      <c r="K68" s="139">
        <f t="shared" ref="K68" si="332">L68-J68</f>
        <v>-534.5</v>
      </c>
      <c r="L68" s="139">
        <f>IV.!$Q69</f>
        <v>0</v>
      </c>
      <c r="M68" s="139">
        <f t="shared" ref="M68" si="333">N68-L68</f>
        <v>0</v>
      </c>
      <c r="N68" s="139">
        <f>V.!$Q69</f>
        <v>0</v>
      </c>
      <c r="O68" s="139">
        <f t="shared" ref="O68" si="334">P68-N68</f>
        <v>0</v>
      </c>
      <c r="P68" s="139">
        <f>VI.!$Q69</f>
        <v>0</v>
      </c>
      <c r="Q68" s="139">
        <f t="shared" ref="Q68" si="335">R68-P68</f>
        <v>0</v>
      </c>
      <c r="R68" s="139">
        <f>VII.!$Q69</f>
        <v>0</v>
      </c>
      <c r="S68" s="139">
        <f t="shared" ref="S68" si="336">T68-R68</f>
        <v>0</v>
      </c>
      <c r="T68" s="139">
        <f>VIII.!$Q69</f>
        <v>0</v>
      </c>
      <c r="U68" s="139">
        <f t="shared" ref="U68" si="337">V68-T68</f>
        <v>0</v>
      </c>
      <c r="V68" s="139">
        <f>IX.!$Q69</f>
        <v>0</v>
      </c>
      <c r="W68" s="139">
        <f t="shared" ref="W68" si="338">X68-V68</f>
        <v>0</v>
      </c>
      <c r="X68" s="139">
        <f>X.!$Q69</f>
        <v>0</v>
      </c>
      <c r="Y68" s="139">
        <f t="shared" ref="Y68" si="339">Z68-X68</f>
        <v>0</v>
      </c>
      <c r="Z68" s="139">
        <f>XI.!$Q69</f>
        <v>0</v>
      </c>
      <c r="AA68" s="139">
        <f t="shared" ref="AA68" si="340">AB68-Z68</f>
        <v>0</v>
      </c>
      <c r="AB68" s="139">
        <f>XII.!$Q69</f>
        <v>0</v>
      </c>
    </row>
    <row r="69" spans="1:28" s="9" customFormat="1" ht="13.5" customHeight="1" x14ac:dyDescent="0.2">
      <c r="A69" s="93"/>
      <c r="B69" s="93"/>
      <c r="C69" s="95"/>
      <c r="D69" s="140"/>
      <c r="E69" s="157"/>
      <c r="F69" s="185"/>
      <c r="G69" s="185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</row>
    <row r="70" spans="1:28" s="9" customFormat="1" ht="12.75" customHeight="1" x14ac:dyDescent="0.2">
      <c r="A70" s="93" t="s">
        <v>67</v>
      </c>
      <c r="B70" s="93"/>
      <c r="C70" s="95" t="s">
        <v>264</v>
      </c>
      <c r="D70" s="140">
        <f>XII.!Q70</f>
        <v>0</v>
      </c>
      <c r="E70" s="177">
        <f>I.!Q70</f>
        <v>0</v>
      </c>
      <c r="F70" s="185">
        <f>I.!$Q71</f>
        <v>0</v>
      </c>
      <c r="G70" s="185">
        <f t="shared" ref="G70" si="341">H70-F70</f>
        <v>0</v>
      </c>
      <c r="H70" s="139">
        <f>II.!$Q71</f>
        <v>0</v>
      </c>
      <c r="I70" s="139">
        <f t="shared" ref="I70" si="342">J70-H70</f>
        <v>0</v>
      </c>
      <c r="J70" s="139">
        <f>III.!$Q71</f>
        <v>0</v>
      </c>
      <c r="K70" s="139">
        <f t="shared" ref="K70" si="343">L70-J70</f>
        <v>0</v>
      </c>
      <c r="L70" s="139">
        <f>IV.!$Q71</f>
        <v>0</v>
      </c>
      <c r="M70" s="139">
        <f t="shared" ref="M70" si="344">N70-L70</f>
        <v>0</v>
      </c>
      <c r="N70" s="139">
        <f>V.!$Q71</f>
        <v>0</v>
      </c>
      <c r="O70" s="139">
        <f t="shared" ref="O70" si="345">P70-N70</f>
        <v>0</v>
      </c>
      <c r="P70" s="139">
        <f>VI.!$Q71</f>
        <v>0</v>
      </c>
      <c r="Q70" s="139">
        <f t="shared" ref="Q70" si="346">R70-P70</f>
        <v>0</v>
      </c>
      <c r="R70" s="139">
        <f>VII.!$Q71</f>
        <v>0</v>
      </c>
      <c r="S70" s="139">
        <f t="shared" ref="S70" si="347">T70-R70</f>
        <v>0</v>
      </c>
      <c r="T70" s="139">
        <f>VIII.!$Q71</f>
        <v>0</v>
      </c>
      <c r="U70" s="139">
        <f t="shared" ref="U70" si="348">V70-T70</f>
        <v>0</v>
      </c>
      <c r="V70" s="139">
        <f>IX.!$Q71</f>
        <v>0</v>
      </c>
      <c r="W70" s="139">
        <f t="shared" ref="W70" si="349">X70-V70</f>
        <v>0</v>
      </c>
      <c r="X70" s="139">
        <f>X.!$Q71</f>
        <v>0</v>
      </c>
      <c r="Y70" s="139">
        <f t="shared" ref="Y70" si="350">Z70-X70</f>
        <v>0</v>
      </c>
      <c r="Z70" s="139">
        <f>XI.!$Q71</f>
        <v>0</v>
      </c>
      <c r="AA70" s="139">
        <f t="shared" ref="AA70" si="351">AB70-Z70</f>
        <v>0</v>
      </c>
      <c r="AB70" s="139">
        <f>XII.!$Q71</f>
        <v>0</v>
      </c>
    </row>
    <row r="71" spans="1:28" s="9" customFormat="1" ht="13.5" customHeight="1" x14ac:dyDescent="0.2">
      <c r="A71" s="93"/>
      <c r="B71" s="93"/>
      <c r="C71" s="95"/>
      <c r="D71" s="140"/>
      <c r="E71" s="157"/>
      <c r="F71" s="185"/>
      <c r="G71" s="185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</row>
    <row r="72" spans="1:28" s="9" customFormat="1" ht="12.75" customHeight="1" x14ac:dyDescent="0.2">
      <c r="A72" s="97" t="s">
        <v>67</v>
      </c>
      <c r="B72" s="97"/>
      <c r="C72" s="99" t="s">
        <v>266</v>
      </c>
      <c r="D72" s="140">
        <f>XII.!Q72</f>
        <v>4000</v>
      </c>
      <c r="E72" s="177">
        <f>I.!Q72</f>
        <v>4000</v>
      </c>
      <c r="F72" s="185">
        <f>I.!$Q73</f>
        <v>0</v>
      </c>
      <c r="G72" s="185">
        <f t="shared" ref="G72" si="352">H72-F72</f>
        <v>0</v>
      </c>
      <c r="H72" s="139">
        <f>II.!$Q73</f>
        <v>0</v>
      </c>
      <c r="I72" s="139">
        <f t="shared" ref="I72" si="353">J72-H72</f>
        <v>0</v>
      </c>
      <c r="J72" s="139">
        <f>III.!$Q73</f>
        <v>0</v>
      </c>
      <c r="K72" s="139">
        <f t="shared" ref="K72" si="354">L72-J72</f>
        <v>0</v>
      </c>
      <c r="L72" s="139">
        <f>IV.!$Q73</f>
        <v>0</v>
      </c>
      <c r="M72" s="139">
        <f t="shared" ref="M72" si="355">N72-L72</f>
        <v>0</v>
      </c>
      <c r="N72" s="139">
        <f>V.!$Q73</f>
        <v>0</v>
      </c>
      <c r="O72" s="139">
        <f t="shared" ref="O72" si="356">P72-N72</f>
        <v>0</v>
      </c>
      <c r="P72" s="139">
        <f>VI.!$Q73</f>
        <v>0</v>
      </c>
      <c r="Q72" s="139">
        <f t="shared" ref="Q72" si="357">R72-P72</f>
        <v>0</v>
      </c>
      <c r="R72" s="139">
        <f>VII.!$Q73</f>
        <v>0</v>
      </c>
      <c r="S72" s="139">
        <f t="shared" ref="S72" si="358">T72-R72</f>
        <v>0</v>
      </c>
      <c r="T72" s="139">
        <f>VIII.!$Q73</f>
        <v>0</v>
      </c>
      <c r="U72" s="139">
        <f t="shared" ref="U72" si="359">V72-T72</f>
        <v>0</v>
      </c>
      <c r="V72" s="139">
        <f>IX.!$Q73</f>
        <v>0</v>
      </c>
      <c r="W72" s="139">
        <f t="shared" ref="W72" si="360">X72-V72</f>
        <v>0</v>
      </c>
      <c r="X72" s="139">
        <f>X.!$Q73</f>
        <v>0</v>
      </c>
      <c r="Y72" s="139">
        <f t="shared" ref="Y72" si="361">Z72-X72</f>
        <v>0</v>
      </c>
      <c r="Z72" s="139">
        <f>XI.!$Q73</f>
        <v>0</v>
      </c>
      <c r="AA72" s="139">
        <f t="shared" ref="AA72" si="362">AB72-Z72</f>
        <v>0</v>
      </c>
      <c r="AB72" s="139">
        <f>XII.!$Q73</f>
        <v>0</v>
      </c>
    </row>
    <row r="73" spans="1:28" s="9" customFormat="1" ht="13.5" customHeight="1" x14ac:dyDescent="0.2">
      <c r="A73" s="98"/>
      <c r="B73" s="98"/>
      <c r="C73" s="100"/>
      <c r="D73" s="140"/>
      <c r="E73" s="157"/>
      <c r="F73" s="185"/>
      <c r="G73" s="185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</row>
    <row r="74" spans="1:28" s="9" customFormat="1" ht="12.75" customHeight="1" x14ac:dyDescent="0.2">
      <c r="A74" s="93" t="s">
        <v>69</v>
      </c>
      <c r="B74" s="93"/>
      <c r="C74" s="95" t="s">
        <v>70</v>
      </c>
      <c r="D74" s="140">
        <f>XII.!Q74</f>
        <v>4163</v>
      </c>
      <c r="E74" s="177">
        <f>I.!Q74</f>
        <v>4163</v>
      </c>
      <c r="F74" s="151">
        <f>I.!$Q75</f>
        <v>5.79</v>
      </c>
      <c r="G74" s="151">
        <f t="shared" ref="G74" si="363">H74-F74</f>
        <v>217.84</v>
      </c>
      <c r="H74" s="139">
        <f>II.!$Q75</f>
        <v>223.63</v>
      </c>
      <c r="I74" s="139">
        <f t="shared" ref="I74" si="364">J74-H74</f>
        <v>2683.43</v>
      </c>
      <c r="J74" s="139">
        <f>III.!$Q75</f>
        <v>2907.06</v>
      </c>
      <c r="K74" s="139">
        <f t="shared" ref="K74" si="365">L74-J74</f>
        <v>-2907.06</v>
      </c>
      <c r="L74" s="139">
        <f>IV.!$Q75</f>
        <v>0</v>
      </c>
      <c r="M74" s="139">
        <f t="shared" ref="M74" si="366">N74-L74</f>
        <v>0</v>
      </c>
      <c r="N74" s="139">
        <f>V.!$Q75</f>
        <v>0</v>
      </c>
      <c r="O74" s="139">
        <f t="shared" ref="O74" si="367">P74-N74</f>
        <v>0</v>
      </c>
      <c r="P74" s="139">
        <f>VI.!$Q75</f>
        <v>0</v>
      </c>
      <c r="Q74" s="139">
        <f t="shared" ref="Q74" si="368">R74-P74</f>
        <v>0</v>
      </c>
      <c r="R74" s="139">
        <f>VII.!$Q75</f>
        <v>0</v>
      </c>
      <c r="S74" s="139">
        <f t="shared" ref="S74" si="369">T74-R74</f>
        <v>0</v>
      </c>
      <c r="T74" s="139">
        <f>VIII.!$Q75</f>
        <v>0</v>
      </c>
      <c r="U74" s="139">
        <f t="shared" ref="U74" si="370">V74-T74</f>
        <v>0</v>
      </c>
      <c r="V74" s="139">
        <f>IX.!$Q75</f>
        <v>0</v>
      </c>
      <c r="W74" s="139">
        <f t="shared" ref="W74" si="371">X74-V74</f>
        <v>0</v>
      </c>
      <c r="X74" s="139">
        <f>X.!$Q75</f>
        <v>0</v>
      </c>
      <c r="Y74" s="139">
        <f t="shared" ref="Y74" si="372">Z74-X74</f>
        <v>0</v>
      </c>
      <c r="Z74" s="139">
        <f>XI.!$Q75</f>
        <v>0</v>
      </c>
      <c r="AA74" s="139">
        <f t="shared" ref="AA74" si="373">AB74-Z74</f>
        <v>0</v>
      </c>
      <c r="AB74" s="139">
        <f>XII.!$Q75</f>
        <v>0</v>
      </c>
    </row>
    <row r="75" spans="1:28" s="9" customFormat="1" ht="13.5" customHeight="1" x14ac:dyDescent="0.2">
      <c r="A75" s="93"/>
      <c r="B75" s="93"/>
      <c r="C75" s="95"/>
      <c r="D75" s="140"/>
      <c r="E75" s="157"/>
      <c r="F75" s="151"/>
      <c r="G75" s="151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</row>
    <row r="76" spans="1:28" s="9" customFormat="1" ht="12.75" customHeight="1" x14ac:dyDescent="0.2">
      <c r="A76" s="93" t="s">
        <v>72</v>
      </c>
      <c r="B76" s="93"/>
      <c r="C76" s="95" t="s">
        <v>73</v>
      </c>
      <c r="D76" s="140">
        <f>XII.!Q76</f>
        <v>100</v>
      </c>
      <c r="E76" s="177">
        <f>I.!Q76</f>
        <v>100</v>
      </c>
      <c r="F76" s="151">
        <f>I.!$Q77</f>
        <v>0</v>
      </c>
      <c r="G76" s="151">
        <f t="shared" ref="G76" si="374">H76-F76</f>
        <v>0</v>
      </c>
      <c r="H76" s="139">
        <f>II.!$Q77</f>
        <v>0</v>
      </c>
      <c r="I76" s="139">
        <f t="shared" ref="I76" si="375">J76-H76</f>
        <v>0</v>
      </c>
      <c r="J76" s="139">
        <f>III.!$Q77</f>
        <v>0</v>
      </c>
      <c r="K76" s="139">
        <f t="shared" ref="K76" si="376">L76-J76</f>
        <v>0</v>
      </c>
      <c r="L76" s="139">
        <f>IV.!$Q77</f>
        <v>0</v>
      </c>
      <c r="M76" s="139">
        <f t="shared" ref="M76" si="377">N76-L76</f>
        <v>0</v>
      </c>
      <c r="N76" s="139">
        <f>V.!$Q77</f>
        <v>0</v>
      </c>
      <c r="O76" s="139">
        <f t="shared" ref="O76" si="378">P76-N76</f>
        <v>0</v>
      </c>
      <c r="P76" s="139">
        <f>VI.!$Q77</f>
        <v>0</v>
      </c>
      <c r="Q76" s="139">
        <f t="shared" ref="Q76" si="379">R76-P76</f>
        <v>0</v>
      </c>
      <c r="R76" s="139">
        <f>VII.!$Q77</f>
        <v>0</v>
      </c>
      <c r="S76" s="139">
        <f t="shared" ref="S76" si="380">T76-R76</f>
        <v>0</v>
      </c>
      <c r="T76" s="139">
        <f>VIII.!$Q77</f>
        <v>0</v>
      </c>
      <c r="U76" s="139">
        <f t="shared" ref="U76" si="381">V76-T76</f>
        <v>0</v>
      </c>
      <c r="V76" s="139">
        <f>IX.!$Q77</f>
        <v>0</v>
      </c>
      <c r="W76" s="139">
        <f t="shared" ref="W76" si="382">X76-V76</f>
        <v>0</v>
      </c>
      <c r="X76" s="139">
        <f>X.!$Q77</f>
        <v>0</v>
      </c>
      <c r="Y76" s="139">
        <f t="shared" ref="Y76" si="383">Z76-X76</f>
        <v>0</v>
      </c>
      <c r="Z76" s="139">
        <f>XI.!$Q77</f>
        <v>0</v>
      </c>
      <c r="AA76" s="139">
        <f t="shared" ref="AA76" si="384">AB76-Z76</f>
        <v>0</v>
      </c>
      <c r="AB76" s="139">
        <f>XII.!$Q77</f>
        <v>0</v>
      </c>
    </row>
    <row r="77" spans="1:28" s="9" customFormat="1" ht="13.5" customHeight="1" x14ac:dyDescent="0.2">
      <c r="A77" s="93"/>
      <c r="B77" s="93"/>
      <c r="C77" s="95"/>
      <c r="D77" s="140"/>
      <c r="E77" s="157"/>
      <c r="F77" s="151"/>
      <c r="G77" s="151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</row>
    <row r="78" spans="1:28" s="9" customFormat="1" ht="12.75" customHeight="1" x14ac:dyDescent="0.2">
      <c r="A78" s="93" t="s">
        <v>74</v>
      </c>
      <c r="B78" s="93"/>
      <c r="C78" s="95" t="s">
        <v>75</v>
      </c>
      <c r="D78" s="140">
        <f>XII.!Q78</f>
        <v>21000</v>
      </c>
      <c r="E78" s="177">
        <f>I.!Q78</f>
        <v>21000</v>
      </c>
      <c r="F78" s="151">
        <f>I.!$Q79</f>
        <v>309.99</v>
      </c>
      <c r="G78" s="151">
        <f t="shared" ref="G78" si="385">H78-F78</f>
        <v>2433.42</v>
      </c>
      <c r="H78" s="139">
        <f>II.!$Q79</f>
        <v>2743.41</v>
      </c>
      <c r="I78" s="139">
        <f t="shared" ref="I78" si="386">J78-H78</f>
        <v>239.30000000000018</v>
      </c>
      <c r="J78" s="139">
        <f>III.!$Q79</f>
        <v>2982.71</v>
      </c>
      <c r="K78" s="139">
        <f t="shared" ref="K78" si="387">L78-J78</f>
        <v>-2982.71</v>
      </c>
      <c r="L78" s="139">
        <f>IV.!$Q79</f>
        <v>0</v>
      </c>
      <c r="M78" s="139">
        <f t="shared" ref="M78" si="388">N78-L78</f>
        <v>0</v>
      </c>
      <c r="N78" s="139">
        <f>V.!$Q79</f>
        <v>0</v>
      </c>
      <c r="O78" s="139">
        <f t="shared" ref="O78" si="389">P78-N78</f>
        <v>0</v>
      </c>
      <c r="P78" s="139">
        <f>VI.!$Q79</f>
        <v>0</v>
      </c>
      <c r="Q78" s="139">
        <f t="shared" ref="Q78" si="390">R78-P78</f>
        <v>0</v>
      </c>
      <c r="R78" s="139">
        <f>VII.!$Q79</f>
        <v>0</v>
      </c>
      <c r="S78" s="139">
        <f t="shared" ref="S78" si="391">T78-R78</f>
        <v>0</v>
      </c>
      <c r="T78" s="139">
        <f>VIII.!$Q79</f>
        <v>0</v>
      </c>
      <c r="U78" s="139">
        <f t="shared" ref="U78" si="392">V78-T78</f>
        <v>0</v>
      </c>
      <c r="V78" s="139">
        <f>IX.!$Q79</f>
        <v>0</v>
      </c>
      <c r="W78" s="139">
        <f t="shared" ref="W78" si="393">X78-V78</f>
        <v>0</v>
      </c>
      <c r="X78" s="139">
        <f>X.!$Q79</f>
        <v>0</v>
      </c>
      <c r="Y78" s="139">
        <f t="shared" ref="Y78" si="394">Z78-X78</f>
        <v>0</v>
      </c>
      <c r="Z78" s="139">
        <f>XI.!$Q79</f>
        <v>0</v>
      </c>
      <c r="AA78" s="139">
        <f t="shared" ref="AA78" si="395">AB78-Z78</f>
        <v>0</v>
      </c>
      <c r="AB78" s="139">
        <f>XII.!$Q79</f>
        <v>0</v>
      </c>
    </row>
    <row r="79" spans="1:28" s="9" customFormat="1" ht="13.5" customHeight="1" x14ac:dyDescent="0.2">
      <c r="A79" s="93"/>
      <c r="B79" s="93"/>
      <c r="C79" s="95"/>
      <c r="D79" s="140"/>
      <c r="E79" s="157"/>
      <c r="F79" s="151"/>
      <c r="G79" s="151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</row>
    <row r="80" spans="1:28" s="9" customFormat="1" ht="12.75" customHeight="1" x14ac:dyDescent="0.2">
      <c r="A80" s="93" t="s">
        <v>74</v>
      </c>
      <c r="B80" s="93"/>
      <c r="C80" s="95" t="s">
        <v>76</v>
      </c>
      <c r="D80" s="140">
        <f>XII.!Q80</f>
        <v>3100</v>
      </c>
      <c r="E80" s="177">
        <f>I.!Q80</f>
        <v>3100</v>
      </c>
      <c r="F80" s="151">
        <f>I.!$Q81</f>
        <v>128.46</v>
      </c>
      <c r="G80" s="151">
        <f t="shared" ref="G80" si="396">H80-F80</f>
        <v>98.07</v>
      </c>
      <c r="H80" s="139">
        <f>II.!$Q81</f>
        <v>226.53</v>
      </c>
      <c r="I80" s="139">
        <f t="shared" ref="I80" si="397">J80-H80</f>
        <v>143.71</v>
      </c>
      <c r="J80" s="139">
        <f>III.!$Q81</f>
        <v>370.24</v>
      </c>
      <c r="K80" s="139">
        <f t="shared" ref="K80" si="398">L80-J80</f>
        <v>-370.24</v>
      </c>
      <c r="L80" s="139">
        <f>IV.!$Q81</f>
        <v>0</v>
      </c>
      <c r="M80" s="139">
        <f t="shared" ref="M80" si="399">N80-L80</f>
        <v>0</v>
      </c>
      <c r="N80" s="139">
        <f>V.!$Q81</f>
        <v>0</v>
      </c>
      <c r="O80" s="139">
        <f t="shared" ref="O80" si="400">P80-N80</f>
        <v>0</v>
      </c>
      <c r="P80" s="139">
        <f>VI.!$Q81</f>
        <v>0</v>
      </c>
      <c r="Q80" s="139">
        <f t="shared" ref="Q80" si="401">R80-P80</f>
        <v>0</v>
      </c>
      <c r="R80" s="139">
        <f>VII.!$Q81</f>
        <v>0</v>
      </c>
      <c r="S80" s="139">
        <f t="shared" ref="S80" si="402">T80-R80</f>
        <v>0</v>
      </c>
      <c r="T80" s="139">
        <f>VIII.!$Q81</f>
        <v>0</v>
      </c>
      <c r="U80" s="139">
        <f t="shared" ref="U80" si="403">V80-T80</f>
        <v>0</v>
      </c>
      <c r="V80" s="139">
        <f>IX.!$Q81</f>
        <v>0</v>
      </c>
      <c r="W80" s="139">
        <f t="shared" ref="W80" si="404">X80-V80</f>
        <v>0</v>
      </c>
      <c r="X80" s="139">
        <f>X.!$Q81</f>
        <v>0</v>
      </c>
      <c r="Y80" s="139">
        <f t="shared" ref="Y80" si="405">Z80-X80</f>
        <v>0</v>
      </c>
      <c r="Z80" s="139">
        <f>XI.!$Q81</f>
        <v>0</v>
      </c>
      <c r="AA80" s="139">
        <f t="shared" ref="AA80" si="406">AB80-Z80</f>
        <v>0</v>
      </c>
      <c r="AB80" s="139">
        <f>XII.!$Q81</f>
        <v>0</v>
      </c>
    </row>
    <row r="81" spans="1:28" s="9" customFormat="1" ht="13.5" customHeight="1" x14ac:dyDescent="0.2">
      <c r="A81" s="93"/>
      <c r="B81" s="93"/>
      <c r="C81" s="95" t="s">
        <v>78</v>
      </c>
      <c r="D81" s="140"/>
      <c r="E81" s="157"/>
      <c r="F81" s="151"/>
      <c r="G81" s="151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</row>
    <row r="82" spans="1:28" s="9" customFormat="1" ht="12.75" customHeight="1" x14ac:dyDescent="0.2">
      <c r="A82" s="93" t="s">
        <v>74</v>
      </c>
      <c r="B82" s="93"/>
      <c r="C82" s="95" t="s">
        <v>78</v>
      </c>
      <c r="D82" s="140">
        <f>XII.!Q82</f>
        <v>0</v>
      </c>
      <c r="E82" s="141">
        <f>I.!Q82</f>
        <v>0</v>
      </c>
      <c r="F82" s="151">
        <f>I.!$Q83</f>
        <v>0</v>
      </c>
      <c r="G82" s="151">
        <f t="shared" ref="G82" si="407">H82-F82</f>
        <v>0</v>
      </c>
      <c r="H82" s="139">
        <f>II.!$Q83</f>
        <v>0</v>
      </c>
      <c r="I82" s="139">
        <f t="shared" ref="I82" si="408">J82-H82</f>
        <v>0</v>
      </c>
      <c r="J82" s="139">
        <f>III.!$Q83</f>
        <v>0</v>
      </c>
      <c r="K82" s="139">
        <f t="shared" ref="K82" si="409">L82-J82</f>
        <v>0</v>
      </c>
      <c r="L82" s="139">
        <f>IV.!$Q83</f>
        <v>0</v>
      </c>
      <c r="M82" s="139">
        <f t="shared" ref="M82" si="410">N82-L82</f>
        <v>0</v>
      </c>
      <c r="N82" s="139">
        <f>V.!$Q83</f>
        <v>0</v>
      </c>
      <c r="O82" s="139">
        <f t="shared" ref="O82" si="411">P82-N82</f>
        <v>0</v>
      </c>
      <c r="P82" s="139">
        <f>VI.!$Q83</f>
        <v>0</v>
      </c>
      <c r="Q82" s="139">
        <f t="shared" ref="Q82" si="412">R82-P82</f>
        <v>0</v>
      </c>
      <c r="R82" s="139">
        <f>VII.!$Q83</f>
        <v>0</v>
      </c>
      <c r="S82" s="139">
        <f t="shared" ref="S82" si="413">T82-R82</f>
        <v>0</v>
      </c>
      <c r="T82" s="139">
        <f>VIII.!$Q83</f>
        <v>0</v>
      </c>
      <c r="U82" s="139">
        <f t="shared" ref="U82" si="414">V82-T82</f>
        <v>0</v>
      </c>
      <c r="V82" s="139">
        <f>IX.!$Q83</f>
        <v>0</v>
      </c>
      <c r="W82" s="139">
        <f t="shared" ref="W82" si="415">X82-V82</f>
        <v>0</v>
      </c>
      <c r="X82" s="139">
        <f>X.!$Q83</f>
        <v>0</v>
      </c>
      <c r="Y82" s="139">
        <f t="shared" ref="Y82" si="416">Z82-X82</f>
        <v>0</v>
      </c>
      <c r="Z82" s="139">
        <f>XI.!$Q83</f>
        <v>0</v>
      </c>
      <c r="AA82" s="139">
        <f t="shared" ref="AA82" si="417">AB82-Z82</f>
        <v>0</v>
      </c>
      <c r="AB82" s="139">
        <f>XII.!$Q83</f>
        <v>0</v>
      </c>
    </row>
    <row r="83" spans="1:28" s="9" customFormat="1" ht="13.5" customHeight="1" thickBot="1" x14ac:dyDescent="0.25">
      <c r="A83" s="94"/>
      <c r="B83" s="94"/>
      <c r="C83" s="96"/>
      <c r="D83" s="155"/>
      <c r="E83" s="153"/>
      <c r="F83" s="154"/>
      <c r="G83" s="154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</row>
    <row r="84" spans="1:28" s="82" customFormat="1" ht="13.5" thickBot="1" x14ac:dyDescent="0.25">
      <c r="A84" s="69"/>
      <c r="B84" s="69"/>
      <c r="C84" s="47"/>
      <c r="D84" s="79"/>
      <c r="E84" s="79"/>
      <c r="F84" s="8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s="9" customFormat="1" x14ac:dyDescent="0.2">
      <c r="A85" s="121" t="s">
        <v>79</v>
      </c>
      <c r="B85" s="122"/>
      <c r="C85" s="108" t="s">
        <v>80</v>
      </c>
      <c r="D85" s="160">
        <f>XII.!Q85</f>
        <v>18727</v>
      </c>
      <c r="E85" s="162">
        <f>I.!Q85</f>
        <v>18727</v>
      </c>
      <c r="F85" s="166">
        <f>I.!$Q86</f>
        <v>295.94</v>
      </c>
      <c r="G85" s="149">
        <f t="shared" ref="G85" si="418">H85-F85</f>
        <v>91.829999999999984</v>
      </c>
      <c r="H85" s="149">
        <f>II.!$Q86</f>
        <v>387.77</v>
      </c>
      <c r="I85" s="149">
        <f t="shared" ref="I85" si="419">J85-H85</f>
        <v>192.30999999999995</v>
      </c>
      <c r="J85" s="149">
        <f>III.!$Q86</f>
        <v>580.07999999999993</v>
      </c>
      <c r="K85" s="149">
        <f t="shared" ref="K85" si="420">L85-J85</f>
        <v>-580.07999999999993</v>
      </c>
      <c r="L85" s="149">
        <f>IV.!$Q86</f>
        <v>0</v>
      </c>
      <c r="M85" s="149">
        <f t="shared" ref="M85" si="421">N85-L85</f>
        <v>0</v>
      </c>
      <c r="N85" s="149">
        <f>V.!$Q86</f>
        <v>0</v>
      </c>
      <c r="O85" s="149">
        <f t="shared" ref="O85" si="422">P85-N85</f>
        <v>0</v>
      </c>
      <c r="P85" s="149">
        <f>VI.!$Q86</f>
        <v>0</v>
      </c>
      <c r="Q85" s="149">
        <f t="shared" ref="Q85" si="423">R85-P85</f>
        <v>0</v>
      </c>
      <c r="R85" s="149">
        <f>VII.!$Q86</f>
        <v>0</v>
      </c>
      <c r="S85" s="149">
        <f t="shared" ref="S85" si="424">T85-R85</f>
        <v>0</v>
      </c>
      <c r="T85" s="149">
        <f>VIII.!$Q86</f>
        <v>0</v>
      </c>
      <c r="U85" s="149">
        <f t="shared" ref="U85" si="425">V85-T85</f>
        <v>0</v>
      </c>
      <c r="V85" s="149">
        <f>IX.!$Q86</f>
        <v>0</v>
      </c>
      <c r="W85" s="149">
        <f t="shared" ref="W85" si="426">X85-V85</f>
        <v>0</v>
      </c>
      <c r="X85" s="149">
        <f>X.!$Q86</f>
        <v>0</v>
      </c>
      <c r="Y85" s="149">
        <f t="shared" ref="Y85" si="427">Z85-X85</f>
        <v>0</v>
      </c>
      <c r="Z85" s="149">
        <f>XI.!$Q86</f>
        <v>0</v>
      </c>
      <c r="AA85" s="149">
        <f t="shared" ref="AA85" si="428">AB85-Z85</f>
        <v>0</v>
      </c>
      <c r="AB85" s="149">
        <f>XII.!$Q86</f>
        <v>0</v>
      </c>
    </row>
    <row r="86" spans="1:28" s="78" customFormat="1" ht="15.75" thickBot="1" x14ac:dyDescent="0.3">
      <c r="A86" s="123"/>
      <c r="B86" s="124"/>
      <c r="C86" s="109"/>
      <c r="D86" s="161"/>
      <c r="E86" s="163"/>
      <c r="F86" s="167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</row>
    <row r="87" spans="1:28" x14ac:dyDescent="0.2">
      <c r="A87" s="103" t="s">
        <v>81</v>
      </c>
      <c r="B87" s="98"/>
      <c r="C87" s="100" t="s">
        <v>82</v>
      </c>
      <c r="D87" s="146">
        <f>XII.!Q87</f>
        <v>5070</v>
      </c>
      <c r="E87" s="157">
        <f>I.!Q87</f>
        <v>5070</v>
      </c>
      <c r="F87" s="168">
        <f>I.!$Q88</f>
        <v>0</v>
      </c>
      <c r="G87" s="144">
        <f t="shared" ref="G87" si="429">H87-F87</f>
        <v>8</v>
      </c>
      <c r="H87" s="144">
        <f>II.!$Q88</f>
        <v>8</v>
      </c>
      <c r="I87" s="144">
        <f t="shared" ref="I87" si="430">J87-H87</f>
        <v>64.8</v>
      </c>
      <c r="J87" s="144">
        <f>III.!$Q88</f>
        <v>72.8</v>
      </c>
      <c r="K87" s="144">
        <f t="shared" ref="K87" si="431">L87-J87</f>
        <v>-72.8</v>
      </c>
      <c r="L87" s="144">
        <f>IV.!$Q88</f>
        <v>0</v>
      </c>
      <c r="M87" s="144">
        <f t="shared" ref="M87" si="432">N87-L87</f>
        <v>0</v>
      </c>
      <c r="N87" s="144">
        <f>V.!$Q88</f>
        <v>0</v>
      </c>
      <c r="O87" s="144">
        <f t="shared" ref="O87" si="433">P87-N87</f>
        <v>0</v>
      </c>
      <c r="P87" s="144">
        <f>VI.!$Q88</f>
        <v>0</v>
      </c>
      <c r="Q87" s="144">
        <f t="shared" ref="Q87" si="434">R87-P87</f>
        <v>0</v>
      </c>
      <c r="R87" s="144">
        <f>VII.!$Q88</f>
        <v>0</v>
      </c>
      <c r="S87" s="144">
        <f t="shared" ref="S87" si="435">T87-R87</f>
        <v>0</v>
      </c>
      <c r="T87" s="144">
        <f>VIII.!$Q88</f>
        <v>0</v>
      </c>
      <c r="U87" s="144">
        <f t="shared" ref="U87" si="436">V87-T87</f>
        <v>0</v>
      </c>
      <c r="V87" s="144">
        <f>IX.!$Q88</f>
        <v>0</v>
      </c>
      <c r="W87" s="144">
        <f t="shared" ref="W87" si="437">X87-V87</f>
        <v>0</v>
      </c>
      <c r="X87" s="144">
        <f>X.!$Q88</f>
        <v>0</v>
      </c>
      <c r="Y87" s="144">
        <f t="shared" ref="Y87" si="438">Z87-X87</f>
        <v>0</v>
      </c>
      <c r="Z87" s="144">
        <f>XI.!$Q88</f>
        <v>0</v>
      </c>
      <c r="AA87" s="144">
        <f t="shared" ref="AA87" si="439">AB87-Z87</f>
        <v>0</v>
      </c>
      <c r="AB87" s="144">
        <f>XII.!$Q88</f>
        <v>0</v>
      </c>
    </row>
    <row r="88" spans="1:28" x14ac:dyDescent="0.2">
      <c r="A88" s="91"/>
      <c r="B88" s="93"/>
      <c r="C88" s="95"/>
      <c r="D88" s="140"/>
      <c r="E88" s="141"/>
      <c r="F88" s="151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</row>
    <row r="89" spans="1:28" x14ac:dyDescent="0.2">
      <c r="A89" s="91" t="s">
        <v>81</v>
      </c>
      <c r="B89" s="93"/>
      <c r="C89" s="95" t="s">
        <v>84</v>
      </c>
      <c r="D89" s="140">
        <f>XII.!Q89</f>
        <v>0</v>
      </c>
      <c r="E89" s="141">
        <f>I.!P89</f>
        <v>0</v>
      </c>
      <c r="F89" s="151">
        <f>I.!$P90</f>
        <v>0</v>
      </c>
      <c r="G89" s="139">
        <f t="shared" ref="G89" si="440">H89-F89</f>
        <v>0</v>
      </c>
      <c r="H89" s="139">
        <f>II.!$P90</f>
        <v>0</v>
      </c>
      <c r="I89" s="139">
        <f t="shared" ref="I89" si="441">J89-H89</f>
        <v>0</v>
      </c>
      <c r="J89" s="139">
        <f>III.!$Q90</f>
        <v>0</v>
      </c>
      <c r="K89" s="139">
        <f t="shared" ref="K89" si="442">L89-J89</f>
        <v>0</v>
      </c>
      <c r="L89" s="139">
        <f>IV.!$Q90</f>
        <v>0</v>
      </c>
      <c r="M89" s="139">
        <f t="shared" ref="M89" si="443">N89-L89</f>
        <v>0</v>
      </c>
      <c r="N89" s="139">
        <f>V.!$Q90</f>
        <v>0</v>
      </c>
      <c r="O89" s="139">
        <f t="shared" ref="O89" si="444">P89-N89</f>
        <v>0</v>
      </c>
      <c r="P89" s="139">
        <f>VI.!$Q90</f>
        <v>0</v>
      </c>
      <c r="Q89" s="139">
        <f t="shared" ref="Q89" si="445">R89-P89</f>
        <v>0</v>
      </c>
      <c r="R89" s="139">
        <f>VII.!$Q90</f>
        <v>0</v>
      </c>
      <c r="S89" s="139">
        <f t="shared" ref="S89" si="446">T89-R89</f>
        <v>0</v>
      </c>
      <c r="T89" s="139">
        <f>VIII.!$Q90</f>
        <v>0</v>
      </c>
      <c r="U89" s="139">
        <f t="shared" ref="U89" si="447">V89-T89</f>
        <v>0</v>
      </c>
      <c r="V89" s="139">
        <f>IX.!$Q90</f>
        <v>0</v>
      </c>
      <c r="W89" s="139">
        <f t="shared" ref="W89" si="448">X89-V89</f>
        <v>0</v>
      </c>
      <c r="X89" s="139">
        <f>X.!$Q90</f>
        <v>0</v>
      </c>
      <c r="Y89" s="139">
        <f t="shared" ref="Y89" si="449">Z89-X89</f>
        <v>0</v>
      </c>
      <c r="Z89" s="139">
        <f>XI.!$Q90</f>
        <v>0</v>
      </c>
      <c r="AA89" s="139">
        <f t="shared" ref="AA89" si="450">AB89-Z89</f>
        <v>0</v>
      </c>
      <c r="AB89" s="139">
        <f>XII.!$Q90</f>
        <v>0</v>
      </c>
    </row>
    <row r="90" spans="1:28" x14ac:dyDescent="0.2">
      <c r="A90" s="91"/>
      <c r="B90" s="93"/>
      <c r="C90" s="95"/>
      <c r="D90" s="140"/>
      <c r="E90" s="141"/>
      <c r="F90" s="151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</row>
    <row r="91" spans="1:28" x14ac:dyDescent="0.2">
      <c r="A91" s="91" t="s">
        <v>85</v>
      </c>
      <c r="B91" s="93"/>
      <c r="C91" s="95" t="s">
        <v>86</v>
      </c>
      <c r="D91" s="140">
        <f>XII.!Q91</f>
        <v>1897</v>
      </c>
      <c r="E91" s="141">
        <f>I.!Q91</f>
        <v>1897</v>
      </c>
      <c r="F91" s="151">
        <f>I.!$Q92</f>
        <v>0</v>
      </c>
      <c r="G91" s="139">
        <f t="shared" ref="G91" si="451">H91-F91</f>
        <v>0</v>
      </c>
      <c r="H91" s="139">
        <f>II.!$Q92</f>
        <v>0</v>
      </c>
      <c r="I91" s="139">
        <f t="shared" ref="I91" si="452">J91-H91</f>
        <v>0</v>
      </c>
      <c r="J91" s="139">
        <f>III.!$Q92</f>
        <v>0</v>
      </c>
      <c r="K91" s="139">
        <f t="shared" ref="K91" si="453">L91-J91</f>
        <v>0</v>
      </c>
      <c r="L91" s="139">
        <f>IV.!$Q92</f>
        <v>0</v>
      </c>
      <c r="M91" s="139">
        <f t="shared" ref="M91" si="454">N91-L91</f>
        <v>0</v>
      </c>
      <c r="N91" s="139">
        <f>V.!$Q92</f>
        <v>0</v>
      </c>
      <c r="O91" s="139">
        <f t="shared" ref="O91" si="455">P91-N91</f>
        <v>0</v>
      </c>
      <c r="P91" s="139">
        <f>VI.!$Q92</f>
        <v>0</v>
      </c>
      <c r="Q91" s="139">
        <f t="shared" ref="Q91" si="456">R91-P91</f>
        <v>0</v>
      </c>
      <c r="R91" s="139">
        <f>VII.!$Q92</f>
        <v>0</v>
      </c>
      <c r="S91" s="139">
        <f t="shared" ref="S91" si="457">T91-R91</f>
        <v>0</v>
      </c>
      <c r="T91" s="139">
        <f>VIII.!$Q92</f>
        <v>0</v>
      </c>
      <c r="U91" s="139">
        <f t="shared" ref="U91" si="458">V91-T91</f>
        <v>0</v>
      </c>
      <c r="V91" s="139">
        <f>IX.!$Q92</f>
        <v>0</v>
      </c>
      <c r="W91" s="139">
        <f t="shared" ref="W91" si="459">X91-V91</f>
        <v>0</v>
      </c>
      <c r="X91" s="139">
        <f>X.!$Q92</f>
        <v>0</v>
      </c>
      <c r="Y91" s="139">
        <f t="shared" ref="Y91" si="460">Z91-X91</f>
        <v>0</v>
      </c>
      <c r="Z91" s="139">
        <f>XI.!$Q92</f>
        <v>0</v>
      </c>
      <c r="AA91" s="139">
        <f t="shared" ref="AA91" si="461">AB91-Z91</f>
        <v>0</v>
      </c>
      <c r="AB91" s="139">
        <f>XII.!$Q92</f>
        <v>0</v>
      </c>
    </row>
    <row r="92" spans="1:28" x14ac:dyDescent="0.2">
      <c r="A92" s="91"/>
      <c r="B92" s="93"/>
      <c r="C92" s="95"/>
      <c r="D92" s="140"/>
      <c r="E92" s="141"/>
      <c r="F92" s="151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</row>
    <row r="93" spans="1:28" x14ac:dyDescent="0.2">
      <c r="A93" s="91" t="s">
        <v>87</v>
      </c>
      <c r="B93" s="93"/>
      <c r="C93" s="95" t="s">
        <v>88</v>
      </c>
      <c r="D93" s="140">
        <f>XII.!Q93</f>
        <v>11760</v>
      </c>
      <c r="E93" s="141">
        <f>I.!Q93</f>
        <v>11760</v>
      </c>
      <c r="F93" s="151">
        <f>I.!$Q94</f>
        <v>295.94</v>
      </c>
      <c r="G93" s="139">
        <f t="shared" ref="G93" si="462">H93-F93</f>
        <v>83.829999999999984</v>
      </c>
      <c r="H93" s="139">
        <f>II.!$Q94</f>
        <v>379.77</v>
      </c>
      <c r="I93" s="139">
        <f t="shared" ref="I93" si="463">J93-H93</f>
        <v>127.50999999999999</v>
      </c>
      <c r="J93" s="139">
        <f>III.!$Q94</f>
        <v>507.28</v>
      </c>
      <c r="K93" s="139">
        <f t="shared" ref="K93" si="464">L93-J93</f>
        <v>-507.28</v>
      </c>
      <c r="L93" s="139">
        <f>IV.!$Q94</f>
        <v>0</v>
      </c>
      <c r="M93" s="139">
        <f t="shared" ref="M93" si="465">N93-L93</f>
        <v>0</v>
      </c>
      <c r="N93" s="139">
        <f>V.!$Q94</f>
        <v>0</v>
      </c>
      <c r="O93" s="139">
        <f t="shared" ref="O93" si="466">P93-N93</f>
        <v>0</v>
      </c>
      <c r="P93" s="139">
        <f>VI.!$Q94</f>
        <v>0</v>
      </c>
      <c r="Q93" s="139">
        <f t="shared" ref="Q93" si="467">R93-P93</f>
        <v>0</v>
      </c>
      <c r="R93" s="139">
        <f>VII.!$Q94</f>
        <v>0</v>
      </c>
      <c r="S93" s="139">
        <f t="shared" ref="S93" si="468">T93-R93</f>
        <v>0</v>
      </c>
      <c r="T93" s="139">
        <f>VIII.!$Q94</f>
        <v>0</v>
      </c>
      <c r="U93" s="139">
        <f t="shared" ref="U93" si="469">V93-T93</f>
        <v>0</v>
      </c>
      <c r="V93" s="139">
        <f>IX.!$Q94</f>
        <v>0</v>
      </c>
      <c r="W93" s="139">
        <f t="shared" ref="W93" si="470">X93-V93</f>
        <v>0</v>
      </c>
      <c r="X93" s="139">
        <f>X.!$Q94</f>
        <v>0</v>
      </c>
      <c r="Y93" s="139">
        <f t="shared" ref="Y93" si="471">Z93-X93</f>
        <v>0</v>
      </c>
      <c r="Z93" s="139">
        <f>XI.!$Q94</f>
        <v>0</v>
      </c>
      <c r="AA93" s="139">
        <f t="shared" ref="AA93" si="472">AB93-Z93</f>
        <v>0</v>
      </c>
      <c r="AB93" s="139">
        <f>XII.!$Q94</f>
        <v>0</v>
      </c>
    </row>
    <row r="94" spans="1:28" ht="13.5" thickBot="1" x14ac:dyDescent="0.25">
      <c r="A94" s="92"/>
      <c r="B94" s="94"/>
      <c r="C94" s="96"/>
      <c r="D94" s="155"/>
      <c r="E94" s="153"/>
      <c r="F94" s="154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</row>
    <row r="95" spans="1:28" s="82" customFormat="1" ht="13.5" thickBot="1" x14ac:dyDescent="0.25">
      <c r="A95" s="69"/>
      <c r="B95" s="69"/>
      <c r="C95" s="47"/>
      <c r="D95" s="79"/>
      <c r="E95" s="79"/>
      <c r="F95" s="83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s="78" customFormat="1" ht="15" x14ac:dyDescent="0.25">
      <c r="A96" s="121" t="s">
        <v>89</v>
      </c>
      <c r="B96" s="122"/>
      <c r="C96" s="108" t="s">
        <v>90</v>
      </c>
      <c r="D96" s="160">
        <f>XII.!Q96</f>
        <v>157609</v>
      </c>
      <c r="E96" s="162">
        <f>I.!Q96</f>
        <v>157609</v>
      </c>
      <c r="F96" s="166">
        <f>I.!$Q97</f>
        <v>10197.009999999998</v>
      </c>
      <c r="G96" s="149">
        <f t="shared" ref="G96" si="473">H96-F96</f>
        <v>12433.650000000001</v>
      </c>
      <c r="H96" s="149">
        <f>II.!$Q97</f>
        <v>22630.66</v>
      </c>
      <c r="I96" s="149">
        <f t="shared" ref="I96" si="474">J96-H96</f>
        <v>10982.320000000003</v>
      </c>
      <c r="J96" s="149">
        <f>III.!$Q97</f>
        <v>33612.980000000003</v>
      </c>
      <c r="K96" s="149">
        <f t="shared" ref="K96" si="475">L96-J96</f>
        <v>-33612.980000000003</v>
      </c>
      <c r="L96" s="149">
        <f>IV.!$Q97</f>
        <v>0</v>
      </c>
      <c r="M96" s="149">
        <f t="shared" ref="M96" si="476">N96-L96</f>
        <v>0</v>
      </c>
      <c r="N96" s="149">
        <f>V.!$Q97</f>
        <v>0</v>
      </c>
      <c r="O96" s="149">
        <f t="shared" ref="O96" si="477">P96-N96</f>
        <v>0</v>
      </c>
      <c r="P96" s="149">
        <f>VI.!$Q97</f>
        <v>0</v>
      </c>
      <c r="Q96" s="149">
        <f t="shared" ref="Q96" si="478">R96-P96</f>
        <v>0</v>
      </c>
      <c r="R96" s="149">
        <f>VII.!$Q97</f>
        <v>0</v>
      </c>
      <c r="S96" s="149">
        <f t="shared" ref="S96" si="479">T96-R96</f>
        <v>0</v>
      </c>
      <c r="T96" s="149">
        <f>VIII.!$Q97</f>
        <v>0</v>
      </c>
      <c r="U96" s="149">
        <f t="shared" ref="U96" si="480">V96-T96</f>
        <v>0</v>
      </c>
      <c r="V96" s="149">
        <f>IX.!$Q97</f>
        <v>0</v>
      </c>
      <c r="W96" s="149">
        <f t="shared" ref="W96" si="481">X96-V96</f>
        <v>0</v>
      </c>
      <c r="X96" s="149">
        <f>X.!$Q97</f>
        <v>0</v>
      </c>
      <c r="Y96" s="149">
        <f t="shared" ref="Y96" si="482">Z96-X96</f>
        <v>0</v>
      </c>
      <c r="Z96" s="149">
        <f>XI.!$Q97</f>
        <v>0</v>
      </c>
      <c r="AA96" s="149">
        <f t="shared" ref="AA96" si="483">AB96-Z96</f>
        <v>0</v>
      </c>
      <c r="AB96" s="149">
        <f>XII.!$Q97</f>
        <v>0</v>
      </c>
    </row>
    <row r="97" spans="1:29" s="78" customFormat="1" ht="15.75" thickBot="1" x14ac:dyDescent="0.3">
      <c r="A97" s="123"/>
      <c r="B97" s="124"/>
      <c r="C97" s="109"/>
      <c r="D97" s="161"/>
      <c r="E97" s="163"/>
      <c r="F97" s="167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</row>
    <row r="98" spans="1:29" ht="12.75" customHeight="1" x14ac:dyDescent="0.2">
      <c r="A98" s="103" t="s">
        <v>91</v>
      </c>
      <c r="B98" s="98"/>
      <c r="C98" s="100" t="s">
        <v>92</v>
      </c>
      <c r="D98" s="146">
        <f>XII.!Q98</f>
        <v>98950</v>
      </c>
      <c r="E98" s="157">
        <f>I.!Q98</f>
        <v>98950</v>
      </c>
      <c r="F98" s="168">
        <f>I.!$Q99</f>
        <v>6514.2499999999991</v>
      </c>
      <c r="G98" s="144">
        <f t="shared" ref="G98" si="484">H98-F98</f>
        <v>8309.7099999999991</v>
      </c>
      <c r="H98" s="144">
        <f>II.!$Q99</f>
        <v>14823.96</v>
      </c>
      <c r="I98" s="144">
        <f t="shared" ref="I98" si="485">J98-H98</f>
        <v>6297.16</v>
      </c>
      <c r="J98" s="144">
        <f>III.!$Q99</f>
        <v>21121.119999999999</v>
      </c>
      <c r="K98" s="144">
        <f t="shared" ref="K98" si="486">L98-J98</f>
        <v>-21121.119999999999</v>
      </c>
      <c r="L98" s="144">
        <f>IV.!$Q99</f>
        <v>0</v>
      </c>
      <c r="M98" s="144">
        <f t="shared" ref="M98" si="487">N98-L98</f>
        <v>0</v>
      </c>
      <c r="N98" s="144">
        <f>V.!$Q99</f>
        <v>0</v>
      </c>
      <c r="O98" s="144">
        <f t="shared" ref="O98" si="488">P98-N98</f>
        <v>0</v>
      </c>
      <c r="P98" s="144">
        <f>VI.!$Q99</f>
        <v>0</v>
      </c>
      <c r="Q98" s="144">
        <f t="shared" ref="Q98" si="489">R98-P98</f>
        <v>0</v>
      </c>
      <c r="R98" s="144">
        <f>VII.!$Q99</f>
        <v>0</v>
      </c>
      <c r="S98" s="144">
        <f t="shared" ref="S98" si="490">T98-R98</f>
        <v>0</v>
      </c>
      <c r="T98" s="144">
        <f>VIII.!$Q99</f>
        <v>0</v>
      </c>
      <c r="U98" s="144">
        <f t="shared" ref="U98" si="491">V98-T98</f>
        <v>0</v>
      </c>
      <c r="V98" s="144">
        <f>IX.!$Q99</f>
        <v>0</v>
      </c>
      <c r="W98" s="144">
        <f t="shared" ref="W98" si="492">X98-V98</f>
        <v>0</v>
      </c>
      <c r="X98" s="144">
        <f>X.!$Q99</f>
        <v>0</v>
      </c>
      <c r="Y98" s="144">
        <f t="shared" ref="Y98" si="493">Z98-X98</f>
        <v>0</v>
      </c>
      <c r="Z98" s="144">
        <f>XI.!$Q99</f>
        <v>0</v>
      </c>
      <c r="AA98" s="144">
        <f t="shared" ref="AA98" si="494">AB98-Z98</f>
        <v>0</v>
      </c>
      <c r="AB98" s="144">
        <f>XII.!$Q99</f>
        <v>0</v>
      </c>
    </row>
    <row r="99" spans="1:29" ht="15" x14ac:dyDescent="0.2">
      <c r="A99" s="91"/>
      <c r="B99" s="93"/>
      <c r="C99" s="95"/>
      <c r="D99" s="140"/>
      <c r="E99" s="141"/>
      <c r="F99" s="151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72"/>
    </row>
    <row r="100" spans="1:29" ht="15" x14ac:dyDescent="0.2">
      <c r="A100" s="91" t="s">
        <v>93</v>
      </c>
      <c r="B100" s="93"/>
      <c r="C100" s="95" t="s">
        <v>94</v>
      </c>
      <c r="D100" s="140">
        <f>XII.!Q100</f>
        <v>350</v>
      </c>
      <c r="E100" s="141">
        <f>I.!Q100</f>
        <v>350</v>
      </c>
      <c r="F100" s="151">
        <f>I.!$Q101</f>
        <v>0</v>
      </c>
      <c r="G100" s="139">
        <f t="shared" ref="G100" si="495">H100-F100</f>
        <v>0</v>
      </c>
      <c r="H100" s="139">
        <f>II.!$Q101</f>
        <v>0</v>
      </c>
      <c r="I100" s="139">
        <f t="shared" ref="I100" si="496">J100-H100</f>
        <v>0</v>
      </c>
      <c r="J100" s="139">
        <f>III.!$Q101</f>
        <v>0</v>
      </c>
      <c r="K100" s="139">
        <f t="shared" ref="K100" si="497">L100-J100</f>
        <v>0</v>
      </c>
      <c r="L100" s="139">
        <f>IV.!$Q101</f>
        <v>0</v>
      </c>
      <c r="M100" s="139">
        <f t="shared" ref="M100" si="498">N100-L100</f>
        <v>0</v>
      </c>
      <c r="N100" s="139">
        <f>V.!$Q101</f>
        <v>0</v>
      </c>
      <c r="O100" s="139">
        <f t="shared" ref="O100" si="499">P100-N100</f>
        <v>0</v>
      </c>
      <c r="P100" s="139">
        <f>VI.!$Q101</f>
        <v>0</v>
      </c>
      <c r="Q100" s="139">
        <f t="shared" ref="Q100" si="500">R100-P100</f>
        <v>0</v>
      </c>
      <c r="R100" s="139">
        <f>VII.!$Q101</f>
        <v>0</v>
      </c>
      <c r="S100" s="139">
        <f t="shared" ref="S100" si="501">T100-R100</f>
        <v>0</v>
      </c>
      <c r="T100" s="139">
        <f>VIII.!$Q101</f>
        <v>0</v>
      </c>
      <c r="U100" s="139">
        <f t="shared" ref="U100" si="502">V100-T100</f>
        <v>0</v>
      </c>
      <c r="V100" s="139">
        <f>IX.!$Q101</f>
        <v>0</v>
      </c>
      <c r="W100" s="139">
        <f t="shared" ref="W100" si="503">X100-V100</f>
        <v>0</v>
      </c>
      <c r="X100" s="139">
        <f>X.!$Q101</f>
        <v>0</v>
      </c>
      <c r="Y100" s="139">
        <f t="shared" ref="Y100" si="504">Z100-X100</f>
        <v>0</v>
      </c>
      <c r="Z100" s="139">
        <f>XI.!$Q101</f>
        <v>0</v>
      </c>
      <c r="AA100" s="139">
        <f t="shared" ref="AA100" si="505">AB100-Z100</f>
        <v>0</v>
      </c>
      <c r="AB100" s="139">
        <f>XII.!$Q101</f>
        <v>0</v>
      </c>
      <c r="AC100" s="72"/>
    </row>
    <row r="101" spans="1:29" x14ac:dyDescent="0.2">
      <c r="A101" s="91"/>
      <c r="B101" s="93"/>
      <c r="C101" s="95"/>
      <c r="D101" s="140"/>
      <c r="E101" s="141"/>
      <c r="F101" s="151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</row>
    <row r="102" spans="1:29" x14ac:dyDescent="0.2">
      <c r="A102" s="91" t="s">
        <v>95</v>
      </c>
      <c r="B102" s="93"/>
      <c r="C102" s="95" t="s">
        <v>96</v>
      </c>
      <c r="D102" s="140">
        <f>XII.!Q102</f>
        <v>43723</v>
      </c>
      <c r="E102" s="141">
        <f>I.!Q102</f>
        <v>43723</v>
      </c>
      <c r="F102" s="151">
        <f>I.!$Q103</f>
        <v>3299.5699999999997</v>
      </c>
      <c r="G102" s="139">
        <f t="shared" ref="G102" si="506">H102-F102</f>
        <v>3505.6800000000003</v>
      </c>
      <c r="H102" s="139">
        <f>II.!$Q103</f>
        <v>6805.25</v>
      </c>
      <c r="I102" s="139">
        <f t="shared" ref="I102" si="507">J102-H102</f>
        <v>3434.16</v>
      </c>
      <c r="J102" s="139">
        <f>III.!$Q103</f>
        <v>10239.41</v>
      </c>
      <c r="K102" s="139">
        <f t="shared" ref="K102" si="508">L102-J102</f>
        <v>-10239.41</v>
      </c>
      <c r="L102" s="139">
        <f>IV.!$Q103</f>
        <v>0</v>
      </c>
      <c r="M102" s="139">
        <f t="shared" ref="M102" si="509">N102-L102</f>
        <v>0</v>
      </c>
      <c r="N102" s="139">
        <f>V.!$Q103</f>
        <v>0</v>
      </c>
      <c r="O102" s="139">
        <f t="shared" ref="O102" si="510">P102-N102</f>
        <v>0</v>
      </c>
      <c r="P102" s="139">
        <f>VI.!$Q103</f>
        <v>0</v>
      </c>
      <c r="Q102" s="139">
        <f t="shared" ref="Q102" si="511">R102-P102</f>
        <v>0</v>
      </c>
      <c r="R102" s="139">
        <f>VII.!$Q103</f>
        <v>0</v>
      </c>
      <c r="S102" s="139">
        <f t="shared" ref="S102" si="512">T102-R102</f>
        <v>0</v>
      </c>
      <c r="T102" s="139">
        <f>VIII.!$Q103</f>
        <v>0</v>
      </c>
      <c r="U102" s="139">
        <f t="shared" ref="U102" si="513">V102-T102</f>
        <v>0</v>
      </c>
      <c r="V102" s="139">
        <f>IX.!$Q103</f>
        <v>0</v>
      </c>
      <c r="W102" s="139">
        <f t="shared" ref="W102" si="514">X102-V102</f>
        <v>0</v>
      </c>
      <c r="X102" s="139">
        <f>X.!$Q103</f>
        <v>0</v>
      </c>
      <c r="Y102" s="139">
        <f t="shared" ref="Y102" si="515">Z102-X102</f>
        <v>0</v>
      </c>
      <c r="Z102" s="139">
        <f>XI.!$Q103</f>
        <v>0</v>
      </c>
      <c r="AA102" s="139">
        <f t="shared" ref="AA102" si="516">AB102-Z102</f>
        <v>0</v>
      </c>
      <c r="AB102" s="139">
        <f>XII.!$Q103</f>
        <v>0</v>
      </c>
    </row>
    <row r="103" spans="1:29" x14ac:dyDescent="0.2">
      <c r="A103" s="91"/>
      <c r="B103" s="93"/>
      <c r="C103" s="95"/>
      <c r="D103" s="140"/>
      <c r="E103" s="141"/>
      <c r="F103" s="151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</row>
    <row r="104" spans="1:29" x14ac:dyDescent="0.2">
      <c r="A104" s="91" t="s">
        <v>97</v>
      </c>
      <c r="B104" s="93"/>
      <c r="C104" s="95" t="s">
        <v>98</v>
      </c>
      <c r="D104" s="140">
        <f>XII.!Q104</f>
        <v>516</v>
      </c>
      <c r="E104" s="141">
        <f>I.!Q104</f>
        <v>516</v>
      </c>
      <c r="F104" s="151">
        <f>I.!$Q105</f>
        <v>36.42</v>
      </c>
      <c r="G104" s="139">
        <f t="shared" ref="G104" si="517">H104-F104</f>
        <v>98.38000000000001</v>
      </c>
      <c r="H104" s="139">
        <f>II.!$Q105</f>
        <v>134.80000000000001</v>
      </c>
      <c r="I104" s="139">
        <f t="shared" ref="I104" si="518">J104-H104</f>
        <v>66.979999999999961</v>
      </c>
      <c r="J104" s="139">
        <f>III.!$Q105</f>
        <v>201.77999999999997</v>
      </c>
      <c r="K104" s="139">
        <f t="shared" ref="K104" si="519">L104-J104</f>
        <v>-201.77999999999997</v>
      </c>
      <c r="L104" s="139">
        <f>IV.!$Q105</f>
        <v>0</v>
      </c>
      <c r="M104" s="139">
        <f t="shared" ref="M104" si="520">N104-L104</f>
        <v>0</v>
      </c>
      <c r="N104" s="139">
        <f>V.!$Q105</f>
        <v>0</v>
      </c>
      <c r="O104" s="139">
        <f t="shared" ref="O104" si="521">P104-N104</f>
        <v>0</v>
      </c>
      <c r="P104" s="139">
        <f>VI.!$Q105</f>
        <v>0</v>
      </c>
      <c r="Q104" s="139">
        <f t="shared" ref="Q104" si="522">R104-P104</f>
        <v>0</v>
      </c>
      <c r="R104" s="139">
        <f>VII.!$Q105</f>
        <v>0</v>
      </c>
      <c r="S104" s="139">
        <f t="shared" ref="S104" si="523">T104-R104</f>
        <v>0</v>
      </c>
      <c r="T104" s="139">
        <f>VIII.!$Q105</f>
        <v>0</v>
      </c>
      <c r="U104" s="139">
        <f t="shared" ref="U104" si="524">V104-T104</f>
        <v>0</v>
      </c>
      <c r="V104" s="139">
        <f>IX.!$Q105</f>
        <v>0</v>
      </c>
      <c r="W104" s="139">
        <f t="shared" ref="W104" si="525">X104-V104</f>
        <v>0</v>
      </c>
      <c r="X104" s="139">
        <f>X.!$Q105</f>
        <v>0</v>
      </c>
      <c r="Y104" s="139">
        <f t="shared" ref="Y104" si="526">Z104-X104</f>
        <v>0</v>
      </c>
      <c r="Z104" s="139">
        <f>XI.!$Q105</f>
        <v>0</v>
      </c>
      <c r="AA104" s="139">
        <f t="shared" ref="AA104" si="527">AB104-Z104</f>
        <v>0</v>
      </c>
      <c r="AB104" s="139">
        <f>XII.!$Q105</f>
        <v>0</v>
      </c>
    </row>
    <row r="105" spans="1:29" x14ac:dyDescent="0.2">
      <c r="A105" s="91"/>
      <c r="B105" s="93"/>
      <c r="C105" s="95"/>
      <c r="D105" s="140"/>
      <c r="E105" s="141"/>
      <c r="F105" s="151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</row>
    <row r="106" spans="1:29" x14ac:dyDescent="0.2">
      <c r="A106" s="91" t="s">
        <v>100</v>
      </c>
      <c r="B106" s="93"/>
      <c r="C106" s="95" t="s">
        <v>101</v>
      </c>
      <c r="D106" s="140">
        <f>XII.!Q106</f>
        <v>14070</v>
      </c>
      <c r="E106" s="141">
        <f>I.!Q106</f>
        <v>14070</v>
      </c>
      <c r="F106" s="151">
        <f>I.!$Q107</f>
        <v>346.77</v>
      </c>
      <c r="G106" s="139">
        <f t="shared" ref="G106" si="528">H106-F106</f>
        <v>519.88</v>
      </c>
      <c r="H106" s="139">
        <f>II.!$Q107</f>
        <v>866.65</v>
      </c>
      <c r="I106" s="139">
        <f t="shared" ref="I106" si="529">J106-H106</f>
        <v>1184.02</v>
      </c>
      <c r="J106" s="139">
        <f>III.!$Q107</f>
        <v>2050.67</v>
      </c>
      <c r="K106" s="139">
        <f t="shared" ref="K106" si="530">L106-J106</f>
        <v>-2050.67</v>
      </c>
      <c r="L106" s="139">
        <f>IV.!$Q107</f>
        <v>0</v>
      </c>
      <c r="M106" s="139">
        <f t="shared" ref="M106" si="531">N106-L106</f>
        <v>0</v>
      </c>
      <c r="N106" s="139">
        <f>V.!$Q107</f>
        <v>0</v>
      </c>
      <c r="O106" s="139">
        <f t="shared" ref="O106" si="532">P106-N106</f>
        <v>0</v>
      </c>
      <c r="P106" s="139">
        <f>VI.!$Q107</f>
        <v>0</v>
      </c>
      <c r="Q106" s="139">
        <f t="shared" ref="Q106" si="533">R106-P106</f>
        <v>0</v>
      </c>
      <c r="R106" s="139">
        <f>VII.!$Q107</f>
        <v>0</v>
      </c>
      <c r="S106" s="139">
        <f t="shared" ref="S106" si="534">T106-R106</f>
        <v>0</v>
      </c>
      <c r="T106" s="139">
        <f>VIII.!$Q107</f>
        <v>0</v>
      </c>
      <c r="U106" s="175">
        <f t="shared" ref="U106" si="535">V106-T106</f>
        <v>0</v>
      </c>
      <c r="V106" s="139">
        <f>IX.!$Q107</f>
        <v>0</v>
      </c>
      <c r="W106" s="139">
        <f t="shared" ref="W106" si="536">X106-V106</f>
        <v>0</v>
      </c>
      <c r="X106" s="139">
        <f>X.!$Q107</f>
        <v>0</v>
      </c>
      <c r="Y106" s="139">
        <f t="shared" ref="Y106" si="537">Z106-X106</f>
        <v>0</v>
      </c>
      <c r="Z106" s="139">
        <f>XI.!$Q107</f>
        <v>0</v>
      </c>
      <c r="AA106" s="139">
        <f t="shared" ref="AA106" si="538">AB106-Z106</f>
        <v>0</v>
      </c>
      <c r="AB106" s="139">
        <f>XII.!$Q107</f>
        <v>0</v>
      </c>
    </row>
    <row r="107" spans="1:29" ht="13.5" thickBot="1" x14ac:dyDescent="0.25">
      <c r="A107" s="92"/>
      <c r="B107" s="94"/>
      <c r="C107" s="95"/>
      <c r="D107" s="155"/>
      <c r="E107" s="153"/>
      <c r="F107" s="154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76"/>
      <c r="V107" s="152"/>
      <c r="W107" s="152"/>
      <c r="X107" s="152"/>
      <c r="Y107" s="152"/>
      <c r="Z107" s="152"/>
      <c r="AA107" s="152"/>
      <c r="AB107" s="152"/>
    </row>
    <row r="108" spans="1:29" s="82" customFormat="1" ht="13.5" thickBot="1" x14ac:dyDescent="0.25">
      <c r="A108" s="69"/>
      <c r="B108" s="69"/>
      <c r="C108" s="47"/>
      <c r="D108" s="79"/>
      <c r="E108" s="79"/>
      <c r="F108" s="8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9" s="78" customFormat="1" ht="15" x14ac:dyDescent="0.25">
      <c r="A109" s="121" t="s">
        <v>103</v>
      </c>
      <c r="B109" s="122"/>
      <c r="C109" s="108" t="s">
        <v>104</v>
      </c>
      <c r="D109" s="160">
        <f>XII.!Q109</f>
        <v>187500</v>
      </c>
      <c r="E109" s="162">
        <f>I.!Q109</f>
        <v>187500</v>
      </c>
      <c r="F109" s="164">
        <f>I.!$Q110</f>
        <v>14698.34</v>
      </c>
      <c r="G109" s="149">
        <f t="shared" ref="G109" si="539">H109-F109</f>
        <v>14132.669999999998</v>
      </c>
      <c r="H109" s="149">
        <f>II.!$Q110</f>
        <v>28831.01</v>
      </c>
      <c r="I109" s="149">
        <f t="shared" ref="I109" si="540">J109-H109</f>
        <v>14176.110000000004</v>
      </c>
      <c r="J109" s="149">
        <f>III.!$Q110</f>
        <v>43007.12</v>
      </c>
      <c r="K109" s="149">
        <f t="shared" ref="K109" si="541">L109-J109</f>
        <v>-43007.12</v>
      </c>
      <c r="L109" s="149">
        <f>IV.!$Q110</f>
        <v>0</v>
      </c>
      <c r="M109" s="149">
        <f t="shared" ref="M109" si="542">N109-L109</f>
        <v>0</v>
      </c>
      <c r="N109" s="149">
        <f>V.!$Q110</f>
        <v>0</v>
      </c>
      <c r="O109" s="149">
        <f t="shared" ref="O109" si="543">P109-N109</f>
        <v>0</v>
      </c>
      <c r="P109" s="149">
        <f>VI.!$Q110</f>
        <v>0</v>
      </c>
      <c r="Q109" s="149">
        <f t="shared" ref="Q109" si="544">R109-P109</f>
        <v>0</v>
      </c>
      <c r="R109" s="149">
        <f>VII.!$Q110</f>
        <v>0</v>
      </c>
      <c r="S109" s="149">
        <f t="shared" ref="S109" si="545">T109-R109</f>
        <v>0</v>
      </c>
      <c r="T109" s="149">
        <f>VIII.!$Q110</f>
        <v>0</v>
      </c>
      <c r="U109" s="149">
        <f t="shared" ref="U109" si="546">V109-T109</f>
        <v>0</v>
      </c>
      <c r="V109" s="149">
        <f>IX.!$Q110</f>
        <v>0</v>
      </c>
      <c r="W109" s="149">
        <f t="shared" ref="W109" si="547">X109-V109</f>
        <v>0</v>
      </c>
      <c r="X109" s="149">
        <f>X.!$Q110</f>
        <v>0</v>
      </c>
      <c r="Y109" s="149">
        <f t="shared" ref="Y109" si="548">Z109-X109</f>
        <v>0</v>
      </c>
      <c r="Z109" s="149">
        <f>XI.!$Q110</f>
        <v>0</v>
      </c>
      <c r="AA109" s="149">
        <f t="shared" ref="AA109" si="549">AB109-Z109</f>
        <v>0</v>
      </c>
      <c r="AB109" s="149">
        <f>XII.!$Q110</f>
        <v>0</v>
      </c>
    </row>
    <row r="110" spans="1:29" s="78" customFormat="1" ht="15.75" thickBot="1" x14ac:dyDescent="0.3">
      <c r="A110" s="123"/>
      <c r="B110" s="124"/>
      <c r="C110" s="109"/>
      <c r="D110" s="161"/>
      <c r="E110" s="163"/>
      <c r="F110" s="165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</row>
    <row r="111" spans="1:29" x14ac:dyDescent="0.2">
      <c r="A111" s="103" t="s">
        <v>105</v>
      </c>
      <c r="B111" s="98"/>
      <c r="C111" s="100" t="s">
        <v>106</v>
      </c>
      <c r="D111" s="146">
        <f>XII.!Q111</f>
        <v>185700</v>
      </c>
      <c r="E111" s="157">
        <f>I.!Q111</f>
        <v>185700</v>
      </c>
      <c r="F111" s="158">
        <f>I.!$Q112</f>
        <v>14666.55</v>
      </c>
      <c r="G111" s="144">
        <f t="shared" ref="G111" si="550">H111-F111</f>
        <v>13534.8</v>
      </c>
      <c r="H111" s="144">
        <f>II.!$Q112</f>
        <v>28201.35</v>
      </c>
      <c r="I111" s="144">
        <f t="shared" ref="I111" si="551">J111-H111</f>
        <v>14098.080000000002</v>
      </c>
      <c r="J111" s="144">
        <f>III.!$Q112</f>
        <v>42299.43</v>
      </c>
      <c r="K111" s="144">
        <f t="shared" ref="K111" si="552">L111-J111</f>
        <v>-42299.43</v>
      </c>
      <c r="L111" s="144">
        <f>IV.!$Q112</f>
        <v>0</v>
      </c>
      <c r="M111" s="144">
        <f t="shared" ref="M111" si="553">N111-L111</f>
        <v>0</v>
      </c>
      <c r="N111" s="144">
        <f>V.!$Q112</f>
        <v>0</v>
      </c>
      <c r="O111" s="144">
        <f t="shared" ref="O111" si="554">P111-N111</f>
        <v>0</v>
      </c>
      <c r="P111" s="144">
        <f>VI.!$Q112</f>
        <v>0</v>
      </c>
      <c r="Q111" s="144">
        <f t="shared" ref="Q111" si="555">R111-P111</f>
        <v>0</v>
      </c>
      <c r="R111" s="144">
        <f>VII.!$Q112</f>
        <v>0</v>
      </c>
      <c r="S111" s="144">
        <f t="shared" ref="S111" si="556">T111-R111</f>
        <v>0</v>
      </c>
      <c r="T111" s="144">
        <f>VIII.!$Q112</f>
        <v>0</v>
      </c>
      <c r="U111" s="144">
        <f t="shared" ref="U111" si="557">V111-T111</f>
        <v>0</v>
      </c>
      <c r="V111" s="144">
        <f>IX.!$Q112</f>
        <v>0</v>
      </c>
      <c r="W111" s="144">
        <f t="shared" ref="W111" si="558">X111-V111</f>
        <v>0</v>
      </c>
      <c r="X111" s="144">
        <f>X.!$Q112</f>
        <v>0</v>
      </c>
      <c r="Y111" s="144">
        <f t="shared" ref="Y111" si="559">Z111-X111</f>
        <v>0</v>
      </c>
      <c r="Z111" s="144">
        <f>XI.!$Q112</f>
        <v>0</v>
      </c>
      <c r="AA111" s="144">
        <f t="shared" ref="AA111" si="560">AB111-Z111</f>
        <v>0</v>
      </c>
      <c r="AB111" s="144">
        <f>XII.!$Q112</f>
        <v>0</v>
      </c>
    </row>
    <row r="112" spans="1:29" x14ac:dyDescent="0.2">
      <c r="A112" s="91"/>
      <c r="B112" s="93"/>
      <c r="C112" s="95"/>
      <c r="D112" s="140"/>
      <c r="E112" s="141"/>
      <c r="F112" s="142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</row>
    <row r="113" spans="1:29" x14ac:dyDescent="0.2">
      <c r="A113" s="91" t="s">
        <v>107</v>
      </c>
      <c r="B113" s="93"/>
      <c r="C113" s="95" t="s">
        <v>108</v>
      </c>
      <c r="D113" s="140">
        <f>XII.!Q113</f>
        <v>1800</v>
      </c>
      <c r="E113" s="141">
        <f>I.!Q113</f>
        <v>1800</v>
      </c>
      <c r="F113" s="142">
        <f>I.!$Q114</f>
        <v>31.79</v>
      </c>
      <c r="G113" s="139">
        <f t="shared" ref="G113" si="561">H113-F113</f>
        <v>597.87</v>
      </c>
      <c r="H113" s="139">
        <f>II.!$Q114</f>
        <v>629.66</v>
      </c>
      <c r="I113" s="139">
        <f t="shared" ref="I113" si="562">J113-H113</f>
        <v>78.030000000000086</v>
      </c>
      <c r="J113" s="139">
        <f>III.!$Q114</f>
        <v>707.69</v>
      </c>
      <c r="K113" s="139">
        <f t="shared" ref="K113" si="563">L113-J113</f>
        <v>-707.69</v>
      </c>
      <c r="L113" s="139">
        <f>IV.!$Q114</f>
        <v>0</v>
      </c>
      <c r="M113" s="139">
        <f t="shared" ref="M113" si="564">N113-L113</f>
        <v>0</v>
      </c>
      <c r="N113" s="139">
        <f>V.!$Q114</f>
        <v>0</v>
      </c>
      <c r="O113" s="139">
        <f t="shared" ref="O113" si="565">P113-N113</f>
        <v>0</v>
      </c>
      <c r="P113" s="139">
        <f>VI.!$Q114</f>
        <v>0</v>
      </c>
      <c r="Q113" s="139">
        <f t="shared" ref="Q113" si="566">R113-P113</f>
        <v>0</v>
      </c>
      <c r="R113" s="139">
        <f>VII.!$Q114</f>
        <v>0</v>
      </c>
      <c r="S113" s="139">
        <f t="shared" ref="S113" si="567">T113-R113</f>
        <v>0</v>
      </c>
      <c r="T113" s="139">
        <f>VIII.!$Q114</f>
        <v>0</v>
      </c>
      <c r="U113" s="139">
        <f t="shared" ref="U113" si="568">V113-T113</f>
        <v>0</v>
      </c>
      <c r="V113" s="139">
        <f>IX.!$Q114</f>
        <v>0</v>
      </c>
      <c r="W113" s="139">
        <f t="shared" ref="W113" si="569">X113-V113</f>
        <v>0</v>
      </c>
      <c r="X113" s="139">
        <f>X.!$Q114</f>
        <v>0</v>
      </c>
      <c r="Y113" s="139">
        <f t="shared" ref="Y113" si="570">Z113-X113</f>
        <v>0</v>
      </c>
      <c r="Z113" s="139">
        <f>XI.!$Q114</f>
        <v>0</v>
      </c>
      <c r="AA113" s="139">
        <f t="shared" ref="AA113" si="571">AB113-Z113</f>
        <v>0</v>
      </c>
      <c r="AB113" s="139">
        <f>XII.!$Q114</f>
        <v>0</v>
      </c>
    </row>
    <row r="114" spans="1:29" ht="13.5" thickBot="1" x14ac:dyDescent="0.25">
      <c r="A114" s="92"/>
      <c r="B114" s="94"/>
      <c r="C114" s="96"/>
      <c r="D114" s="155"/>
      <c r="E114" s="153"/>
      <c r="F114" s="156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</row>
    <row r="115" spans="1:29" s="82" customFormat="1" ht="13.5" thickBot="1" x14ac:dyDescent="0.25">
      <c r="A115" s="69"/>
      <c r="B115" s="69"/>
      <c r="C115" s="47"/>
      <c r="D115" s="79"/>
      <c r="E115" s="79"/>
      <c r="F115" s="83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9" s="78" customFormat="1" ht="15" x14ac:dyDescent="0.25">
      <c r="A116" s="121" t="s">
        <v>110</v>
      </c>
      <c r="B116" s="122"/>
      <c r="C116" s="108" t="s">
        <v>111</v>
      </c>
      <c r="D116" s="160">
        <f>XII.!Q116</f>
        <v>235560</v>
      </c>
      <c r="E116" s="162">
        <f>I.!Q116</f>
        <v>235560</v>
      </c>
      <c r="F116" s="166">
        <f>I.!$Q117</f>
        <v>3185.89</v>
      </c>
      <c r="G116" s="149">
        <f t="shared" ref="G116" si="572">H116-F116</f>
        <v>5871.27</v>
      </c>
      <c r="H116" s="149">
        <f>II.!$Q117</f>
        <v>9057.16</v>
      </c>
      <c r="I116" s="149">
        <f t="shared" ref="I116" si="573">J116-H116</f>
        <v>4208.24</v>
      </c>
      <c r="J116" s="149">
        <f>III.!$Q117</f>
        <v>13265.4</v>
      </c>
      <c r="K116" s="149">
        <f t="shared" ref="K116" si="574">L116-J116</f>
        <v>-13265.4</v>
      </c>
      <c r="L116" s="149">
        <f>IV.!$Q117</f>
        <v>0</v>
      </c>
      <c r="M116" s="149">
        <f t="shared" ref="M116" si="575">N116-L116</f>
        <v>0</v>
      </c>
      <c r="N116" s="149">
        <f>V.!$Q117</f>
        <v>0</v>
      </c>
      <c r="O116" s="149">
        <f t="shared" ref="O116" si="576">P116-N116</f>
        <v>0</v>
      </c>
      <c r="P116" s="149">
        <f>VI.!$Q117</f>
        <v>0</v>
      </c>
      <c r="Q116" s="149">
        <f t="shared" ref="Q116" si="577">R116-P116</f>
        <v>0</v>
      </c>
      <c r="R116" s="149">
        <f>VII.!$Q117</f>
        <v>0</v>
      </c>
      <c r="S116" s="149">
        <f t="shared" ref="S116" si="578">T116-R116</f>
        <v>0</v>
      </c>
      <c r="T116" s="149">
        <f>VIII.!$Q117</f>
        <v>0</v>
      </c>
      <c r="U116" s="149">
        <f t="shared" ref="U116" si="579">V116-T116</f>
        <v>0</v>
      </c>
      <c r="V116" s="149">
        <f>IX.!$Q117</f>
        <v>0</v>
      </c>
      <c r="W116" s="149">
        <f t="shared" ref="W116" si="580">X116-V116</f>
        <v>0</v>
      </c>
      <c r="X116" s="149">
        <f>X.!$Q117</f>
        <v>0</v>
      </c>
      <c r="Y116" s="149">
        <f t="shared" ref="Y116" si="581">Z116-X116</f>
        <v>0</v>
      </c>
      <c r="Z116" s="149">
        <f>XI.!$Q117</f>
        <v>0</v>
      </c>
      <c r="AA116" s="149">
        <f t="shared" ref="AA116" si="582">AB116-Z116</f>
        <v>0</v>
      </c>
      <c r="AB116" s="149">
        <f>XII.!$Q117</f>
        <v>0</v>
      </c>
    </row>
    <row r="117" spans="1:29" s="78" customFormat="1" ht="15.75" thickBot="1" x14ac:dyDescent="0.3">
      <c r="A117" s="123"/>
      <c r="B117" s="124"/>
      <c r="C117" s="109"/>
      <c r="D117" s="161"/>
      <c r="E117" s="163"/>
      <c r="F117" s="167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</row>
    <row r="118" spans="1:29" ht="12.75" customHeight="1" x14ac:dyDescent="0.2">
      <c r="A118" s="103" t="s">
        <v>112</v>
      </c>
      <c r="B118" s="98"/>
      <c r="C118" s="100" t="s">
        <v>113</v>
      </c>
      <c r="D118" s="174">
        <f>XII.!Q118</f>
        <v>30700</v>
      </c>
      <c r="E118" s="157">
        <f>I.!Q118</f>
        <v>30700</v>
      </c>
      <c r="F118" s="168">
        <f>I.!$Q119</f>
        <v>1501.1</v>
      </c>
      <c r="G118" s="144">
        <f t="shared" ref="G118" si="583">H118-F118</f>
        <v>4130.43</v>
      </c>
      <c r="H118" s="144">
        <f>II.!$Q119</f>
        <v>5631.53</v>
      </c>
      <c r="I118" s="144">
        <f t="shared" ref="I118" si="584">J118-H118</f>
        <v>2152.6000000000004</v>
      </c>
      <c r="J118" s="144">
        <f>III.!$Q119</f>
        <v>7784.13</v>
      </c>
      <c r="K118" s="144">
        <f t="shared" ref="K118" si="585">L118-J118</f>
        <v>-7784.13</v>
      </c>
      <c r="L118" s="144">
        <f>IV.!$Q119</f>
        <v>0</v>
      </c>
      <c r="M118" s="144">
        <f t="shared" ref="M118" si="586">N118-L118</f>
        <v>0</v>
      </c>
      <c r="N118" s="144">
        <f>V.!$Q119</f>
        <v>0</v>
      </c>
      <c r="O118" s="144">
        <f t="shared" ref="O118" si="587">P118-N118</f>
        <v>0</v>
      </c>
      <c r="P118" s="144">
        <f>VI.!$Q119</f>
        <v>0</v>
      </c>
      <c r="Q118" s="144">
        <f t="shared" ref="Q118" si="588">R118-P118</f>
        <v>0</v>
      </c>
      <c r="R118" s="144">
        <f>VII.!$Q119</f>
        <v>0</v>
      </c>
      <c r="S118" s="144">
        <f t="shared" ref="S118" si="589">T118-R118</f>
        <v>0</v>
      </c>
      <c r="T118" s="144">
        <f>VIII.!$Q119</f>
        <v>0</v>
      </c>
      <c r="U118" s="144">
        <f t="shared" ref="U118" si="590">V118-T118</f>
        <v>0</v>
      </c>
      <c r="V118" s="144">
        <f>IX.!$Q119</f>
        <v>0</v>
      </c>
      <c r="W118" s="144">
        <f t="shared" ref="W118" si="591">X118-V118</f>
        <v>0</v>
      </c>
      <c r="X118" s="144">
        <f>X.!$Q119</f>
        <v>0</v>
      </c>
      <c r="Y118" s="144">
        <f t="shared" ref="Y118" si="592">Z118-X118</f>
        <v>0</v>
      </c>
      <c r="Z118" s="144">
        <f>XI.!$Q119</f>
        <v>0</v>
      </c>
      <c r="AA118" s="144">
        <f t="shared" ref="AA118" si="593">AB118-Z118</f>
        <v>0</v>
      </c>
      <c r="AB118" s="144">
        <f>XII.!$Q119</f>
        <v>0</v>
      </c>
    </row>
    <row r="119" spans="1:29" x14ac:dyDescent="0.2">
      <c r="A119" s="91"/>
      <c r="B119" s="93"/>
      <c r="C119" s="95"/>
      <c r="D119" s="146"/>
      <c r="E119" s="141"/>
      <c r="F119" s="151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</row>
    <row r="120" spans="1:29" ht="15" customHeight="1" x14ac:dyDescent="0.2">
      <c r="A120" s="103" t="s">
        <v>112</v>
      </c>
      <c r="B120" s="93"/>
      <c r="C120" s="95" t="s">
        <v>115</v>
      </c>
      <c r="D120" s="145">
        <f>XII.!Q120</f>
        <v>19000</v>
      </c>
      <c r="E120" s="141">
        <f>I.!Q120</f>
        <v>19000</v>
      </c>
      <c r="F120" s="151">
        <f>I.!$Q121</f>
        <v>0</v>
      </c>
      <c r="G120" s="139">
        <f t="shared" ref="G120" si="594">H120-F120</f>
        <v>0</v>
      </c>
      <c r="H120" s="139">
        <f>II.!$Q121</f>
        <v>0</v>
      </c>
      <c r="I120" s="139">
        <f t="shared" ref="I120" si="595">J120-H120</f>
        <v>0</v>
      </c>
      <c r="J120" s="139">
        <f>III.!$Q121</f>
        <v>0</v>
      </c>
      <c r="K120" s="139">
        <f t="shared" ref="K120" si="596">L120-J120</f>
        <v>0</v>
      </c>
      <c r="L120" s="139">
        <f>IV.!$Q121</f>
        <v>0</v>
      </c>
      <c r="M120" s="139">
        <f t="shared" ref="M120" si="597">N120-L120</f>
        <v>0</v>
      </c>
      <c r="N120" s="139">
        <f>V.!$Q121</f>
        <v>0</v>
      </c>
      <c r="O120" s="139">
        <f t="shared" ref="O120" si="598">P120-N120</f>
        <v>0</v>
      </c>
      <c r="P120" s="139">
        <f>VI.!$Q121</f>
        <v>0</v>
      </c>
      <c r="Q120" s="139">
        <f t="shared" ref="Q120" si="599">R120-P120</f>
        <v>0</v>
      </c>
      <c r="R120" s="139">
        <f>VII.!$Q121</f>
        <v>0</v>
      </c>
      <c r="S120" s="139">
        <f t="shared" ref="S120" si="600">T120-R120</f>
        <v>0</v>
      </c>
      <c r="T120" s="139">
        <f>VIII.!$Q121</f>
        <v>0</v>
      </c>
      <c r="U120" s="139">
        <f t="shared" ref="U120" si="601">V120-T120</f>
        <v>0</v>
      </c>
      <c r="V120" s="139">
        <f>IX.!$Q121</f>
        <v>0</v>
      </c>
      <c r="W120" s="139">
        <f t="shared" ref="W120" si="602">X120-V120</f>
        <v>0</v>
      </c>
      <c r="X120" s="139">
        <f>X.!$Q121</f>
        <v>0</v>
      </c>
      <c r="Y120" s="139">
        <f t="shared" ref="Y120" si="603">Z120-X120</f>
        <v>0</v>
      </c>
      <c r="Z120" s="139">
        <f>XI.!$Q121</f>
        <v>0</v>
      </c>
      <c r="AA120" s="139">
        <f t="shared" ref="AA120" si="604">AB120-Z120</f>
        <v>0</v>
      </c>
      <c r="AB120" s="139">
        <f>XII.!$Q121</f>
        <v>0</v>
      </c>
      <c r="AC120" s="72"/>
    </row>
    <row r="121" spans="1:29" ht="15" x14ac:dyDescent="0.2">
      <c r="A121" s="91"/>
      <c r="B121" s="93"/>
      <c r="C121" s="95"/>
      <c r="D121" s="146"/>
      <c r="E121" s="141"/>
      <c r="F121" s="151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72"/>
    </row>
    <row r="122" spans="1:29" ht="12.75" customHeight="1" x14ac:dyDescent="0.2">
      <c r="A122" s="91" t="s">
        <v>112</v>
      </c>
      <c r="B122" s="93"/>
      <c r="C122" s="95" t="s">
        <v>116</v>
      </c>
      <c r="D122" s="145">
        <f>XII.!Q122</f>
        <v>5000</v>
      </c>
      <c r="E122" s="141">
        <f>I.!Q122</f>
        <v>5000</v>
      </c>
      <c r="F122" s="151">
        <f>I.!$Q123</f>
        <v>0</v>
      </c>
      <c r="G122" s="139">
        <f t="shared" ref="G122" si="605">H122-F122</f>
        <v>0</v>
      </c>
      <c r="H122" s="139">
        <f>II.!$Q123</f>
        <v>0</v>
      </c>
      <c r="I122" s="139">
        <f t="shared" ref="I122" si="606">J122-H122</f>
        <v>405.52</v>
      </c>
      <c r="J122" s="139">
        <f>III.!$Q123</f>
        <v>405.52</v>
      </c>
      <c r="K122" s="139">
        <f t="shared" ref="K122" si="607">L122-J122</f>
        <v>-405.52</v>
      </c>
      <c r="L122" s="139">
        <f>IV.!$Q123</f>
        <v>0</v>
      </c>
      <c r="M122" s="139">
        <f t="shared" ref="M122" si="608">N122-L122</f>
        <v>0</v>
      </c>
      <c r="N122" s="139">
        <f>V.!$Q123</f>
        <v>0</v>
      </c>
      <c r="O122" s="139">
        <f t="shared" ref="O122" si="609">P122-N122</f>
        <v>0</v>
      </c>
      <c r="P122" s="139">
        <f>VI.!$Q123</f>
        <v>0</v>
      </c>
      <c r="Q122" s="139">
        <f t="shared" ref="Q122" si="610">R122-P122</f>
        <v>0</v>
      </c>
      <c r="R122" s="139">
        <f>VII.!$Q123</f>
        <v>0</v>
      </c>
      <c r="S122" s="139">
        <f t="shared" ref="S122" si="611">T122-R122</f>
        <v>0</v>
      </c>
      <c r="T122" s="139">
        <f>VIII.!$Q123</f>
        <v>0</v>
      </c>
      <c r="U122" s="139">
        <f t="shared" ref="U122" si="612">V122-T122</f>
        <v>0</v>
      </c>
      <c r="V122" s="139">
        <f>IX.!$Q123</f>
        <v>0</v>
      </c>
      <c r="W122" s="139">
        <f t="shared" ref="W122" si="613">X122-V122</f>
        <v>0</v>
      </c>
      <c r="X122" s="139">
        <f>X.!$Q123</f>
        <v>0</v>
      </c>
      <c r="Y122" s="139">
        <f t="shared" ref="Y122" si="614">Z122-X122</f>
        <v>0</v>
      </c>
      <c r="Z122" s="139">
        <f>XI.!$Q123</f>
        <v>0</v>
      </c>
      <c r="AA122" s="139">
        <f t="shared" ref="AA122" si="615">AB122-Z122</f>
        <v>0</v>
      </c>
      <c r="AB122" s="139">
        <f>XII.!$Q123</f>
        <v>0</v>
      </c>
    </row>
    <row r="123" spans="1:29" x14ac:dyDescent="0.2">
      <c r="A123" s="91"/>
      <c r="B123" s="93"/>
      <c r="C123" s="95"/>
      <c r="D123" s="146"/>
      <c r="E123" s="141"/>
      <c r="F123" s="151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</row>
    <row r="124" spans="1:29" ht="12.75" customHeight="1" x14ac:dyDescent="0.2">
      <c r="A124" s="91" t="s">
        <v>112</v>
      </c>
      <c r="B124" s="93"/>
      <c r="C124" s="95" t="s">
        <v>117</v>
      </c>
      <c r="D124" s="145">
        <f>XII.!Q124</f>
        <v>500</v>
      </c>
      <c r="E124" s="141">
        <f>I.!Q124</f>
        <v>500</v>
      </c>
      <c r="F124" s="151">
        <f>I.!$Q125</f>
        <v>0</v>
      </c>
      <c r="G124" s="139">
        <f t="shared" ref="G124" si="616">H124-F124</f>
        <v>0</v>
      </c>
      <c r="H124" s="139">
        <f>II.!$Q125</f>
        <v>0</v>
      </c>
      <c r="I124" s="139">
        <f t="shared" ref="I124" si="617">J124-H124</f>
        <v>0</v>
      </c>
      <c r="J124" s="139">
        <f>III.!$Q125</f>
        <v>0</v>
      </c>
      <c r="K124" s="139">
        <f t="shared" ref="K124" si="618">L124-J124</f>
        <v>0</v>
      </c>
      <c r="L124" s="139">
        <f>IV.!$Q125</f>
        <v>0</v>
      </c>
      <c r="M124" s="139">
        <f t="shared" ref="M124" si="619">N124-L124</f>
        <v>0</v>
      </c>
      <c r="N124" s="139">
        <f>V.!$Q125</f>
        <v>0</v>
      </c>
      <c r="O124" s="139">
        <f t="shared" ref="O124" si="620">P124-N124</f>
        <v>0</v>
      </c>
      <c r="P124" s="139">
        <f>VI.!$Q125</f>
        <v>0</v>
      </c>
      <c r="Q124" s="139">
        <f t="shared" ref="Q124" si="621">R124-P124</f>
        <v>0</v>
      </c>
      <c r="R124" s="139">
        <f>VII.!$Q125</f>
        <v>0</v>
      </c>
      <c r="S124" s="139">
        <f t="shared" ref="S124" si="622">T124-R124</f>
        <v>0</v>
      </c>
      <c r="T124" s="139">
        <f>VIII.!$Q125</f>
        <v>0</v>
      </c>
      <c r="U124" s="139">
        <f t="shared" ref="U124" si="623">V124-T124</f>
        <v>0</v>
      </c>
      <c r="V124" s="139">
        <f>IX.!$Q125</f>
        <v>0</v>
      </c>
      <c r="W124" s="139">
        <f t="shared" ref="W124" si="624">X124-V124</f>
        <v>0</v>
      </c>
      <c r="X124" s="139">
        <f>X.!$Q125</f>
        <v>0</v>
      </c>
      <c r="Y124" s="139">
        <f t="shared" ref="Y124" si="625">Z124-X124</f>
        <v>0</v>
      </c>
      <c r="Z124" s="139">
        <f>XI.!$Q125</f>
        <v>0</v>
      </c>
      <c r="AA124" s="139">
        <f t="shared" ref="AA124" si="626">AB124-Z124</f>
        <v>0</v>
      </c>
      <c r="AB124" s="139">
        <f>XII.!$Q125</f>
        <v>0</v>
      </c>
    </row>
    <row r="125" spans="1:29" x14ac:dyDescent="0.2">
      <c r="A125" s="91"/>
      <c r="B125" s="93"/>
      <c r="C125" s="95"/>
      <c r="D125" s="146"/>
      <c r="E125" s="141"/>
      <c r="F125" s="151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</row>
    <row r="126" spans="1:29" ht="12.75" customHeight="1" x14ac:dyDescent="0.2">
      <c r="A126" s="118" t="s">
        <v>118</v>
      </c>
      <c r="B126" s="97"/>
      <c r="C126" s="99" t="s">
        <v>119</v>
      </c>
      <c r="D126" s="145">
        <f>XII.!Q126</f>
        <v>20360</v>
      </c>
      <c r="E126" s="141">
        <f>I.!Q126</f>
        <v>20360</v>
      </c>
      <c r="F126" s="151">
        <f>I.!$Q127</f>
        <v>1684.79</v>
      </c>
      <c r="G126" s="139">
        <f t="shared" ref="G126" si="627">H126-F126</f>
        <v>1740.8400000000001</v>
      </c>
      <c r="H126" s="139">
        <f>II.!$Q127</f>
        <v>3425.63</v>
      </c>
      <c r="I126" s="139">
        <f t="shared" ref="I126" si="628">J126-H126</f>
        <v>1650.12</v>
      </c>
      <c r="J126" s="139">
        <f>III.!$Q127</f>
        <v>5075.75</v>
      </c>
      <c r="K126" s="139">
        <f t="shared" ref="K126" si="629">L126-J126</f>
        <v>-5075.75</v>
      </c>
      <c r="L126" s="139">
        <f>IV.!$Q127</f>
        <v>0</v>
      </c>
      <c r="M126" s="139">
        <f t="shared" ref="M126" si="630">N126-L126</f>
        <v>0</v>
      </c>
      <c r="N126" s="139">
        <f>V.!$Q127</f>
        <v>0</v>
      </c>
      <c r="O126" s="139">
        <f t="shared" ref="O126" si="631">P126-N126</f>
        <v>0</v>
      </c>
      <c r="P126" s="139">
        <f>VI.!$Q127</f>
        <v>0</v>
      </c>
      <c r="Q126" s="139">
        <f t="shared" ref="Q126" si="632">R126-P126</f>
        <v>0</v>
      </c>
      <c r="R126" s="139">
        <f>VII.!$Q127</f>
        <v>0</v>
      </c>
      <c r="S126" s="139">
        <f t="shared" ref="S126" si="633">T126-R126</f>
        <v>0</v>
      </c>
      <c r="T126" s="139">
        <f>VIII.!$Q127</f>
        <v>0</v>
      </c>
      <c r="U126" s="139">
        <f t="shared" ref="U126" si="634">V126-T126</f>
        <v>0</v>
      </c>
      <c r="V126" s="139">
        <f>IX.!$Q127</f>
        <v>0</v>
      </c>
      <c r="W126" s="139">
        <f t="shared" ref="W126" si="635">X126-V126</f>
        <v>0</v>
      </c>
      <c r="X126" s="139">
        <f>X.!$Q127</f>
        <v>0</v>
      </c>
      <c r="Y126" s="139">
        <f t="shared" ref="Y126" si="636">Z126-X126</f>
        <v>0</v>
      </c>
      <c r="Z126" s="139">
        <f>XI.!$Q127</f>
        <v>0</v>
      </c>
      <c r="AA126" s="139">
        <f t="shared" ref="AA126" si="637">AB126-Z126</f>
        <v>0</v>
      </c>
      <c r="AB126" s="139">
        <f>XII.!$Q127</f>
        <v>0</v>
      </c>
    </row>
    <row r="127" spans="1:29" x14ac:dyDescent="0.2">
      <c r="A127" s="103"/>
      <c r="B127" s="98"/>
      <c r="C127" s="100"/>
      <c r="D127" s="146"/>
      <c r="E127" s="141"/>
      <c r="F127" s="151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</row>
    <row r="128" spans="1:29" ht="12.75" customHeight="1" x14ac:dyDescent="0.2">
      <c r="A128" s="118" t="s">
        <v>118</v>
      </c>
      <c r="B128" s="97"/>
      <c r="C128" s="99" t="s">
        <v>269</v>
      </c>
      <c r="D128" s="145">
        <f>XII.!Q128</f>
        <v>90000</v>
      </c>
      <c r="E128" s="141">
        <f>I.!Q128</f>
        <v>90000</v>
      </c>
      <c r="F128" s="151">
        <f>I.!$Q129</f>
        <v>0</v>
      </c>
      <c r="G128" s="139">
        <f t="shared" ref="G128" si="638">H128-F128</f>
        <v>0</v>
      </c>
      <c r="H128" s="139">
        <f>II.!$Q129</f>
        <v>0</v>
      </c>
      <c r="I128" s="139">
        <f t="shared" ref="I128" si="639">J128-H128</f>
        <v>0</v>
      </c>
      <c r="J128" s="139">
        <f>III.!$Q129</f>
        <v>0</v>
      </c>
      <c r="K128" s="139">
        <f t="shared" ref="K128" si="640">L128-J128</f>
        <v>0</v>
      </c>
      <c r="L128" s="139">
        <f>IV.!$Q129</f>
        <v>0</v>
      </c>
      <c r="M128" s="139">
        <f t="shared" ref="M128" si="641">N128-L128</f>
        <v>0</v>
      </c>
      <c r="N128" s="139">
        <f>V.!$Q129</f>
        <v>0</v>
      </c>
      <c r="O128" s="139">
        <f t="shared" ref="O128" si="642">P128-N128</f>
        <v>0</v>
      </c>
      <c r="P128" s="139">
        <f>VI.!$Q129</f>
        <v>0</v>
      </c>
      <c r="Q128" s="139">
        <f t="shared" ref="Q128" si="643">R128-P128</f>
        <v>0</v>
      </c>
      <c r="R128" s="139">
        <f>VII.!$Q129</f>
        <v>0</v>
      </c>
      <c r="S128" s="139">
        <f t="shared" ref="S128" si="644">T128-R128</f>
        <v>0</v>
      </c>
      <c r="T128" s="139">
        <f>VIII.!$Q129</f>
        <v>0</v>
      </c>
      <c r="U128" s="139">
        <f t="shared" ref="U128" si="645">V128-T128</f>
        <v>0</v>
      </c>
      <c r="V128" s="139">
        <f>IX.!$Q129</f>
        <v>0</v>
      </c>
      <c r="W128" s="139">
        <f t="shared" ref="W128" si="646">X128-V128</f>
        <v>0</v>
      </c>
      <c r="X128" s="139">
        <f>X.!$Q129</f>
        <v>0</v>
      </c>
      <c r="Y128" s="139">
        <f t="shared" ref="Y128" si="647">Z128-X128</f>
        <v>0</v>
      </c>
      <c r="Z128" s="139">
        <f>XI.!$Q129</f>
        <v>0</v>
      </c>
      <c r="AA128" s="139">
        <f t="shared" ref="AA128" si="648">AB128-Z128</f>
        <v>0</v>
      </c>
      <c r="AB128" s="139">
        <f>XII.!$Q129</f>
        <v>0</v>
      </c>
    </row>
    <row r="129" spans="1:31" x14ac:dyDescent="0.2">
      <c r="A129" s="103"/>
      <c r="B129" s="98"/>
      <c r="C129" s="100"/>
      <c r="D129" s="146"/>
      <c r="E129" s="141"/>
      <c r="F129" s="151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</row>
    <row r="130" spans="1:31" ht="12.75" customHeight="1" x14ac:dyDescent="0.2">
      <c r="A130" s="91" t="s">
        <v>118</v>
      </c>
      <c r="B130" s="93"/>
      <c r="C130" s="95" t="s">
        <v>270</v>
      </c>
      <c r="D130" s="145">
        <f>XII.!Q130</f>
        <v>70000</v>
      </c>
      <c r="E130" s="141">
        <f>I.!Q130</f>
        <v>70000</v>
      </c>
      <c r="F130" s="151">
        <f>I.!$Q131</f>
        <v>0</v>
      </c>
      <c r="G130" s="139">
        <f t="shared" ref="G130" si="649">H130-F130</f>
        <v>0</v>
      </c>
      <c r="H130" s="139">
        <f>II.!$Q131</f>
        <v>0</v>
      </c>
      <c r="I130" s="139">
        <f t="shared" ref="I130" si="650">J130-H130</f>
        <v>0</v>
      </c>
      <c r="J130" s="139">
        <f>III.!$Q131</f>
        <v>0</v>
      </c>
      <c r="K130" s="139">
        <f t="shared" ref="K130" si="651">L130-J130</f>
        <v>0</v>
      </c>
      <c r="L130" s="139">
        <f>IV.!$Q131</f>
        <v>0</v>
      </c>
      <c r="M130" s="139">
        <f t="shared" ref="M130" si="652">N130-L130</f>
        <v>0</v>
      </c>
      <c r="N130" s="139">
        <f>V.!$Q131</f>
        <v>0</v>
      </c>
      <c r="O130" s="139">
        <f t="shared" ref="O130" si="653">P130-N130</f>
        <v>0</v>
      </c>
      <c r="P130" s="139">
        <f>VI.!$Q131</f>
        <v>0</v>
      </c>
      <c r="Q130" s="139">
        <f t="shared" ref="Q130" si="654">R130-P130</f>
        <v>0</v>
      </c>
      <c r="R130" s="139">
        <f>VII.!$Q131</f>
        <v>0</v>
      </c>
      <c r="S130" s="139">
        <f t="shared" ref="S130" si="655">T130-R130</f>
        <v>0</v>
      </c>
      <c r="T130" s="139">
        <f>VIII.!$Q131</f>
        <v>0</v>
      </c>
      <c r="U130" s="139">
        <f t="shared" ref="U130" si="656">V130-T130</f>
        <v>0</v>
      </c>
      <c r="V130" s="139">
        <f>IX.!$Q131</f>
        <v>0</v>
      </c>
      <c r="W130" s="139">
        <f t="shared" ref="W130" si="657">X130-V130</f>
        <v>0</v>
      </c>
      <c r="X130" s="139">
        <f>X.!$Q131</f>
        <v>0</v>
      </c>
      <c r="Y130" s="139">
        <f t="shared" ref="Y130" si="658">Z130-X130</f>
        <v>0</v>
      </c>
      <c r="Z130" s="139">
        <f>XI.!$Q131</f>
        <v>0</v>
      </c>
      <c r="AA130" s="139">
        <f t="shared" ref="AA130" si="659">AB130-Z130</f>
        <v>0</v>
      </c>
      <c r="AB130" s="139">
        <f>XII.!$Q131</f>
        <v>0</v>
      </c>
    </row>
    <row r="131" spans="1:31" ht="13.5" thickBot="1" x14ac:dyDescent="0.25">
      <c r="A131" s="92"/>
      <c r="B131" s="94"/>
      <c r="C131" s="96"/>
      <c r="D131" s="173"/>
      <c r="E131" s="153"/>
      <c r="F131" s="154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</row>
    <row r="132" spans="1:31" s="82" customFormat="1" ht="13.5" thickBot="1" x14ac:dyDescent="0.25">
      <c r="A132" s="69"/>
      <c r="B132" s="69"/>
      <c r="C132" s="47"/>
      <c r="D132" s="79"/>
      <c r="E132" s="79"/>
      <c r="F132" s="83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31" s="78" customFormat="1" ht="15" x14ac:dyDescent="0.25">
      <c r="A133" s="121" t="s">
        <v>121</v>
      </c>
      <c r="B133" s="122"/>
      <c r="C133" s="108" t="s">
        <v>122</v>
      </c>
      <c r="D133" s="160">
        <f>XII.!Q133</f>
        <v>320203</v>
      </c>
      <c r="E133" s="162">
        <f>I.!Q133</f>
        <v>320203</v>
      </c>
      <c r="F133" s="166">
        <f>I.!$Q134</f>
        <v>20416.010000000002</v>
      </c>
      <c r="G133" s="149">
        <f t="shared" ref="G133" si="660">H133-F133</f>
        <v>20892.759999999995</v>
      </c>
      <c r="H133" s="149">
        <f>II.!$Q134</f>
        <v>41308.769999999997</v>
      </c>
      <c r="I133" s="149">
        <f t="shared" ref="I133" si="661">J133-H133</f>
        <v>21341.15</v>
      </c>
      <c r="J133" s="149">
        <f>III.!$Q134</f>
        <v>62649.919999999998</v>
      </c>
      <c r="K133" s="149">
        <f t="shared" ref="K133" si="662">L133-J133</f>
        <v>-62649.919999999998</v>
      </c>
      <c r="L133" s="149">
        <f>IV.!$Q134</f>
        <v>0</v>
      </c>
      <c r="M133" s="149">
        <f t="shared" ref="M133" si="663">N133-L133</f>
        <v>0</v>
      </c>
      <c r="N133" s="149">
        <f>V.!$Q134</f>
        <v>0</v>
      </c>
      <c r="O133" s="149">
        <f t="shared" ref="O133" si="664">P133-N133</f>
        <v>0</v>
      </c>
      <c r="P133" s="149">
        <f>VI.!$Q134</f>
        <v>0</v>
      </c>
      <c r="Q133" s="149">
        <f t="shared" ref="Q133" si="665">R133-P133</f>
        <v>0</v>
      </c>
      <c r="R133" s="149">
        <f>VII.!$Q134</f>
        <v>0</v>
      </c>
      <c r="S133" s="149">
        <f t="shared" ref="S133" si="666">T133-R133</f>
        <v>0</v>
      </c>
      <c r="T133" s="149">
        <f>VIII.!$Q134</f>
        <v>0</v>
      </c>
      <c r="U133" s="149">
        <f t="shared" ref="U133" si="667">V133-T133</f>
        <v>0</v>
      </c>
      <c r="V133" s="149">
        <f>IX.!$Q134</f>
        <v>0</v>
      </c>
      <c r="W133" s="149">
        <f t="shared" ref="W133" si="668">X133-V133</f>
        <v>0</v>
      </c>
      <c r="X133" s="149">
        <f>X.!$Q134</f>
        <v>0</v>
      </c>
      <c r="Y133" s="149">
        <f t="shared" ref="Y133" si="669">Z133-X133</f>
        <v>0</v>
      </c>
      <c r="Z133" s="149">
        <f>XI.!$Q134</f>
        <v>0</v>
      </c>
      <c r="AA133" s="149">
        <f t="shared" ref="AA133" si="670">AB133-Z133</f>
        <v>0</v>
      </c>
      <c r="AB133" s="149">
        <f>XII.!$Q134</f>
        <v>0</v>
      </c>
    </row>
    <row r="134" spans="1:31" s="78" customFormat="1" ht="15.75" thickBot="1" x14ac:dyDescent="0.3">
      <c r="A134" s="123"/>
      <c r="B134" s="124"/>
      <c r="C134" s="109"/>
      <c r="D134" s="161"/>
      <c r="E134" s="163"/>
      <c r="F134" s="167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</row>
    <row r="135" spans="1:31" x14ac:dyDescent="0.2">
      <c r="A135" s="103" t="s">
        <v>123</v>
      </c>
      <c r="B135" s="98"/>
      <c r="C135" s="95" t="s">
        <v>124</v>
      </c>
      <c r="D135" s="146">
        <f>XII.!Q135</f>
        <v>293935</v>
      </c>
      <c r="E135" s="157">
        <f>I.!Q135</f>
        <v>293935</v>
      </c>
      <c r="F135" s="168">
        <f>I.!$Q136</f>
        <v>19075.3</v>
      </c>
      <c r="G135" s="144">
        <f t="shared" ref="G135" si="671">H135-F135</f>
        <v>18649.209999999995</v>
      </c>
      <c r="H135" s="144">
        <f>II.!$Q136</f>
        <v>37724.509999999995</v>
      </c>
      <c r="I135" s="144">
        <f t="shared" ref="I135" si="672">J135-H135</f>
        <v>19282.480000000003</v>
      </c>
      <c r="J135" s="144">
        <f>III.!$Q136</f>
        <v>57006.99</v>
      </c>
      <c r="K135" s="144">
        <f t="shared" ref="K135" si="673">L135-J135</f>
        <v>-57006.99</v>
      </c>
      <c r="L135" s="144">
        <f>IV.!$Q136</f>
        <v>0</v>
      </c>
      <c r="M135" s="144">
        <f t="shared" ref="M135" si="674">N135-L135</f>
        <v>0</v>
      </c>
      <c r="N135" s="144">
        <f>V.!$Q136</f>
        <v>0</v>
      </c>
      <c r="O135" s="144">
        <f t="shared" ref="O135" si="675">P135-N135</f>
        <v>0</v>
      </c>
      <c r="P135" s="144">
        <f>VI.!$Q136</f>
        <v>0</v>
      </c>
      <c r="Q135" s="144">
        <f t="shared" ref="Q135" si="676">R135-P135</f>
        <v>0</v>
      </c>
      <c r="R135" s="144">
        <f>VII.!$Q136</f>
        <v>0</v>
      </c>
      <c r="S135" s="144">
        <f t="shared" ref="S135" si="677">T135-R135</f>
        <v>0</v>
      </c>
      <c r="T135" s="144">
        <f>VIII.!$Q136</f>
        <v>0</v>
      </c>
      <c r="U135" s="144">
        <f t="shared" ref="U135" si="678">V135-T135</f>
        <v>0</v>
      </c>
      <c r="V135" s="144">
        <f>IX.!$Q136</f>
        <v>0</v>
      </c>
      <c r="W135" s="144">
        <f t="shared" ref="W135" si="679">X135-V135</f>
        <v>0</v>
      </c>
      <c r="X135" s="144">
        <f>X.!$Q136</f>
        <v>0</v>
      </c>
      <c r="Y135" s="144">
        <f t="shared" ref="Y135" si="680">Z135-X135</f>
        <v>0</v>
      </c>
      <c r="Z135" s="144">
        <f>XI.!$Q136</f>
        <v>0</v>
      </c>
      <c r="AA135" s="144">
        <f t="shared" ref="AA135" si="681">AB135-Z135</f>
        <v>0</v>
      </c>
      <c r="AB135" s="144">
        <f>XII.!$Q136</f>
        <v>0</v>
      </c>
    </row>
    <row r="136" spans="1:31" x14ac:dyDescent="0.2">
      <c r="A136" s="91"/>
      <c r="B136" s="93"/>
      <c r="C136" s="95"/>
      <c r="D136" s="140"/>
      <c r="E136" s="141"/>
      <c r="F136" s="151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</row>
    <row r="137" spans="1:31" x14ac:dyDescent="0.2">
      <c r="A137" s="91" t="s">
        <v>126</v>
      </c>
      <c r="B137" s="93"/>
      <c r="C137" s="95" t="s">
        <v>127</v>
      </c>
      <c r="D137" s="140">
        <f>XII.!Q137</f>
        <v>0</v>
      </c>
      <c r="E137" s="141">
        <f>I.!Q137</f>
        <v>0</v>
      </c>
      <c r="F137" s="151">
        <f>I.!$Q138</f>
        <v>0</v>
      </c>
      <c r="G137" s="139">
        <f t="shared" ref="G137" si="682">H137-F137</f>
        <v>0</v>
      </c>
      <c r="H137" s="139">
        <f>II.!$Q138</f>
        <v>0</v>
      </c>
      <c r="I137" s="139">
        <f t="shared" ref="I137" si="683">J137-H137</f>
        <v>294</v>
      </c>
      <c r="J137" s="139">
        <f>III.!$Q138</f>
        <v>294</v>
      </c>
      <c r="K137" s="139">
        <f t="shared" ref="K137" si="684">L137-J137</f>
        <v>-294</v>
      </c>
      <c r="L137" s="139">
        <f>IV.!$Q138</f>
        <v>0</v>
      </c>
      <c r="M137" s="139">
        <f t="shared" ref="M137" si="685">N137-L137</f>
        <v>0</v>
      </c>
      <c r="N137" s="139">
        <f>V.!$Q138</f>
        <v>0</v>
      </c>
      <c r="O137" s="139">
        <f t="shared" ref="O137" si="686">P137-N137</f>
        <v>0</v>
      </c>
      <c r="P137" s="139">
        <f>VI.!$Q138</f>
        <v>0</v>
      </c>
      <c r="Q137" s="139">
        <f t="shared" ref="Q137" si="687">R137-P137</f>
        <v>0</v>
      </c>
      <c r="R137" s="139">
        <f>VII.!$Q138</f>
        <v>0</v>
      </c>
      <c r="S137" s="139">
        <f t="shared" ref="S137" si="688">T137-R137</f>
        <v>0</v>
      </c>
      <c r="T137" s="139">
        <f>VIII.!$Q138</f>
        <v>0</v>
      </c>
      <c r="U137" s="139">
        <f t="shared" ref="U137" si="689">V137-T137</f>
        <v>0</v>
      </c>
      <c r="V137" s="139">
        <f>IX.!$Q138</f>
        <v>0</v>
      </c>
      <c r="W137" s="139">
        <f t="shared" ref="W137" si="690">X137-V137</f>
        <v>0</v>
      </c>
      <c r="X137" s="139">
        <f>X.!$Q138</f>
        <v>0</v>
      </c>
      <c r="Y137" s="139">
        <f t="shared" ref="Y137" si="691">Z137-X137</f>
        <v>0</v>
      </c>
      <c r="Z137" s="139">
        <f>XI.!$Q138</f>
        <v>0</v>
      </c>
      <c r="AA137" s="139">
        <f t="shared" ref="AA137" si="692">AB137-Z137</f>
        <v>0</v>
      </c>
      <c r="AB137" s="139">
        <f>XII.!$Q138</f>
        <v>0</v>
      </c>
      <c r="AD137" s="84"/>
    </row>
    <row r="138" spans="1:31" x14ac:dyDescent="0.2">
      <c r="A138" s="91"/>
      <c r="B138" s="93"/>
      <c r="C138" s="95"/>
      <c r="D138" s="140"/>
      <c r="E138" s="141"/>
      <c r="F138" s="151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</row>
    <row r="139" spans="1:31" ht="15" x14ac:dyDescent="0.2">
      <c r="A139" s="91" t="s">
        <v>128</v>
      </c>
      <c r="B139" s="93"/>
      <c r="C139" s="95" t="s">
        <v>129</v>
      </c>
      <c r="D139" s="140">
        <f>XII.!Q139</f>
        <v>0</v>
      </c>
      <c r="E139" s="141">
        <f>I.!Q139</f>
        <v>0</v>
      </c>
      <c r="F139" s="151">
        <f>I.!$Q140</f>
        <v>0</v>
      </c>
      <c r="G139" s="139">
        <f t="shared" ref="G139" si="693">H139-F139</f>
        <v>0</v>
      </c>
      <c r="H139" s="139">
        <f>II.!$Q140</f>
        <v>0</v>
      </c>
      <c r="I139" s="139">
        <f t="shared" ref="I139" si="694">J139-H139</f>
        <v>0</v>
      </c>
      <c r="J139" s="139">
        <f>III.!$Q140</f>
        <v>0</v>
      </c>
      <c r="K139" s="139">
        <f t="shared" ref="K139" si="695">L139-J139</f>
        <v>0</v>
      </c>
      <c r="L139" s="139">
        <f>IV.!$Q140</f>
        <v>0</v>
      </c>
      <c r="M139" s="139">
        <f t="shared" ref="M139" si="696">N139-L139</f>
        <v>0</v>
      </c>
      <c r="N139" s="139">
        <f>V.!$Q140</f>
        <v>0</v>
      </c>
      <c r="O139" s="139">
        <f t="shared" ref="O139" si="697">P139-N139</f>
        <v>0</v>
      </c>
      <c r="P139" s="139">
        <f>VI.!$Q140</f>
        <v>0</v>
      </c>
      <c r="Q139" s="139">
        <f t="shared" ref="Q139" si="698">R139-P139</f>
        <v>0</v>
      </c>
      <c r="R139" s="139">
        <f>VII.!$Q140</f>
        <v>0</v>
      </c>
      <c r="S139" s="139">
        <f t="shared" ref="S139" si="699">T139-R139</f>
        <v>0</v>
      </c>
      <c r="T139" s="139">
        <f>VIII.!$Q140</f>
        <v>0</v>
      </c>
      <c r="U139" s="139">
        <f t="shared" ref="U139" si="700">V139-T139</f>
        <v>0</v>
      </c>
      <c r="V139" s="139">
        <f>IX.!$Q140</f>
        <v>0</v>
      </c>
      <c r="W139" s="139">
        <f t="shared" ref="W139" si="701">X139-V139</f>
        <v>0</v>
      </c>
      <c r="X139" s="139">
        <f>X.!$Q140</f>
        <v>0</v>
      </c>
      <c r="Y139" s="139">
        <f t="shared" ref="Y139" si="702">Z139-X139</f>
        <v>0</v>
      </c>
      <c r="Z139" s="139">
        <f>XI.!$Q140</f>
        <v>0</v>
      </c>
      <c r="AA139" s="139">
        <f t="shared" ref="AA139" si="703">AB139-Z139</f>
        <v>0</v>
      </c>
      <c r="AB139" s="139">
        <f>XII.!$Q140</f>
        <v>0</v>
      </c>
      <c r="AC139" s="72"/>
      <c r="AD139" s="72"/>
      <c r="AE139" s="72"/>
    </row>
    <row r="140" spans="1:31" ht="15" x14ac:dyDescent="0.2">
      <c r="A140" s="91"/>
      <c r="B140" s="93"/>
      <c r="C140" s="95"/>
      <c r="D140" s="140"/>
      <c r="E140" s="141"/>
      <c r="F140" s="151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72"/>
      <c r="AD140" s="72"/>
      <c r="AE140" s="72"/>
    </row>
    <row r="141" spans="1:31" x14ac:dyDescent="0.2">
      <c r="A141" s="91" t="s">
        <v>130</v>
      </c>
      <c r="B141" s="93"/>
      <c r="C141" s="95" t="s">
        <v>131</v>
      </c>
      <c r="D141" s="140">
        <f>XII.!Q141</f>
        <v>0</v>
      </c>
      <c r="E141" s="141">
        <f>I.!Q141</f>
        <v>0</v>
      </c>
      <c r="F141" s="151">
        <f>I.!$Q142</f>
        <v>0</v>
      </c>
      <c r="G141" s="139">
        <f t="shared" ref="G141" si="704">H141-F141</f>
        <v>0</v>
      </c>
      <c r="H141" s="139">
        <f>II.!$Q142</f>
        <v>0</v>
      </c>
      <c r="I141" s="139">
        <f t="shared" ref="I141" si="705">J141-H141</f>
        <v>0</v>
      </c>
      <c r="J141" s="139">
        <f>III.!$Q142</f>
        <v>0</v>
      </c>
      <c r="K141" s="139">
        <f t="shared" ref="K141" si="706">L141-J141</f>
        <v>0</v>
      </c>
      <c r="L141" s="139">
        <f>IV.!$Q142</f>
        <v>0</v>
      </c>
      <c r="M141" s="139">
        <f t="shared" ref="M141" si="707">N141-L141</f>
        <v>0</v>
      </c>
      <c r="N141" s="139">
        <f>V.!$Q142</f>
        <v>0</v>
      </c>
      <c r="O141" s="139">
        <f t="shared" ref="O141" si="708">P141-N141</f>
        <v>0</v>
      </c>
      <c r="P141" s="139">
        <f>VI.!$Q142</f>
        <v>0</v>
      </c>
      <c r="Q141" s="139">
        <f t="shared" ref="Q141" si="709">R141-P141</f>
        <v>0</v>
      </c>
      <c r="R141" s="139">
        <f>VII.!$Q142</f>
        <v>0</v>
      </c>
      <c r="S141" s="139">
        <f t="shared" ref="S141" si="710">T141-R141</f>
        <v>0</v>
      </c>
      <c r="T141" s="139">
        <f>VIII.!$Q142</f>
        <v>0</v>
      </c>
      <c r="U141" s="139">
        <f t="shared" ref="U141" si="711">V141-T141</f>
        <v>0</v>
      </c>
      <c r="V141" s="139">
        <f>IX.!$Q142</f>
        <v>0</v>
      </c>
      <c r="W141" s="139">
        <f t="shared" ref="W141" si="712">X141-V141</f>
        <v>0</v>
      </c>
      <c r="X141" s="139">
        <f>X.!$Q142</f>
        <v>0</v>
      </c>
      <c r="Y141" s="139">
        <f t="shared" ref="Y141" si="713">Z141-X141</f>
        <v>0</v>
      </c>
      <c r="Z141" s="139">
        <f>XI.!$Q142</f>
        <v>0</v>
      </c>
      <c r="AA141" s="139">
        <f t="shared" ref="AA141" si="714">AB141-Z141</f>
        <v>0</v>
      </c>
      <c r="AB141" s="139">
        <f>XII.!$Q142</f>
        <v>0</v>
      </c>
    </row>
    <row r="142" spans="1:31" x14ac:dyDescent="0.2">
      <c r="A142" s="91"/>
      <c r="B142" s="93"/>
      <c r="C142" s="95"/>
      <c r="D142" s="140"/>
      <c r="E142" s="141"/>
      <c r="F142" s="151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</row>
    <row r="143" spans="1:31" x14ac:dyDescent="0.2">
      <c r="A143" s="91" t="s">
        <v>132</v>
      </c>
      <c r="B143" s="93"/>
      <c r="C143" s="95" t="s">
        <v>133</v>
      </c>
      <c r="D143" s="140">
        <f>XII.!Q143</f>
        <v>26268</v>
      </c>
      <c r="E143" s="141">
        <f>I.!Q143</f>
        <v>26268</v>
      </c>
      <c r="F143" s="151">
        <f>I.!$Q144</f>
        <v>1340.71</v>
      </c>
      <c r="G143" s="139">
        <f t="shared" ref="G143" si="715">H143-F143</f>
        <v>2243.5499999999997</v>
      </c>
      <c r="H143" s="139">
        <f>II.!$Q144</f>
        <v>3584.2599999999998</v>
      </c>
      <c r="I143" s="139">
        <f t="shared" ref="I143" si="716">J143-H143</f>
        <v>1764.6699999999996</v>
      </c>
      <c r="J143" s="139">
        <f>III.!$Q144</f>
        <v>5348.9299999999994</v>
      </c>
      <c r="K143" s="139">
        <f t="shared" ref="K143" si="717">L143-J143</f>
        <v>-5348.9299999999994</v>
      </c>
      <c r="L143" s="139">
        <f>IV.!$Q144</f>
        <v>0</v>
      </c>
      <c r="M143" s="139">
        <f t="shared" ref="M143" si="718">N143-L143</f>
        <v>0</v>
      </c>
      <c r="N143" s="139">
        <f>V.!$Q144</f>
        <v>0</v>
      </c>
      <c r="O143" s="139">
        <f t="shared" ref="O143" si="719">P143-N143</f>
        <v>0</v>
      </c>
      <c r="P143" s="139">
        <f>VI.!$Q144</f>
        <v>0</v>
      </c>
      <c r="Q143" s="139">
        <f t="shared" ref="Q143" si="720">R143-P143</f>
        <v>0</v>
      </c>
      <c r="R143" s="139">
        <f>VII.!$Q144</f>
        <v>0</v>
      </c>
      <c r="S143" s="139">
        <f t="shared" ref="S143" si="721">T143-R143</f>
        <v>0</v>
      </c>
      <c r="T143" s="139">
        <f>VIII.!$Q144</f>
        <v>0</v>
      </c>
      <c r="U143" s="139">
        <f t="shared" ref="U143" si="722">V143-T143</f>
        <v>0</v>
      </c>
      <c r="V143" s="139">
        <f>IX.!$Q144</f>
        <v>0</v>
      </c>
      <c r="W143" s="139">
        <f t="shared" ref="W143" si="723">X143-V143</f>
        <v>0</v>
      </c>
      <c r="X143" s="139">
        <f>X.!$Q144</f>
        <v>0</v>
      </c>
      <c r="Y143" s="139">
        <f t="shared" ref="Y143" si="724">Z143-X143</f>
        <v>0</v>
      </c>
      <c r="Z143" s="139">
        <f>XI.!$Q144</f>
        <v>0</v>
      </c>
      <c r="AA143" s="139">
        <f t="shared" ref="AA143" si="725">AB143-Z143</f>
        <v>0</v>
      </c>
      <c r="AB143" s="139">
        <f>XII.!$Q144</f>
        <v>0</v>
      </c>
    </row>
    <row r="144" spans="1:31" ht="13.5" thickBot="1" x14ac:dyDescent="0.25">
      <c r="A144" s="92"/>
      <c r="B144" s="94"/>
      <c r="C144" s="96"/>
      <c r="D144" s="155"/>
      <c r="E144" s="153"/>
      <c r="F144" s="154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</row>
    <row r="145" spans="1:31" s="82" customFormat="1" ht="13.5" thickBot="1" x14ac:dyDescent="0.25">
      <c r="A145" s="69"/>
      <c r="B145" s="69"/>
      <c r="C145" s="47"/>
      <c r="D145" s="79"/>
      <c r="E145" s="79"/>
      <c r="F145" s="85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31" s="78" customFormat="1" ht="15" x14ac:dyDescent="0.25">
      <c r="A146" s="121" t="s">
        <v>135</v>
      </c>
      <c r="B146" s="169"/>
      <c r="C146" s="171" t="s">
        <v>136</v>
      </c>
      <c r="D146" s="160">
        <f>XII.!Q146</f>
        <v>327972</v>
      </c>
      <c r="E146" s="162">
        <f>I.!Q146</f>
        <v>327972</v>
      </c>
      <c r="F146" s="166">
        <f>I.!$Q147</f>
        <v>1800.2</v>
      </c>
      <c r="G146" s="149">
        <f t="shared" ref="G146" si="726">H146-F146</f>
        <v>86312.920000000013</v>
      </c>
      <c r="H146" s="149">
        <f>II.!$Q147</f>
        <v>88113.12000000001</v>
      </c>
      <c r="I146" s="149">
        <f t="shared" ref="I146" si="727">J146-H146</f>
        <v>79353.779999999984</v>
      </c>
      <c r="J146" s="149">
        <f>III.!$Q147</f>
        <v>167466.9</v>
      </c>
      <c r="K146" s="149">
        <f t="shared" ref="K146" si="728">L146-J146</f>
        <v>-167466.9</v>
      </c>
      <c r="L146" s="149">
        <f>IV.!$Q147</f>
        <v>0</v>
      </c>
      <c r="M146" s="149">
        <f t="shared" ref="M146" si="729">N146-L146</f>
        <v>0</v>
      </c>
      <c r="N146" s="149">
        <f>V.!$Q147</f>
        <v>0</v>
      </c>
      <c r="O146" s="149">
        <f t="shared" ref="O146" si="730">P146-N146</f>
        <v>0</v>
      </c>
      <c r="P146" s="149">
        <f>VI.!$Q147</f>
        <v>0</v>
      </c>
      <c r="Q146" s="149">
        <f t="shared" ref="Q146" si="731">R146-P146</f>
        <v>0</v>
      </c>
      <c r="R146" s="149">
        <f>VII.!$Q147</f>
        <v>0</v>
      </c>
      <c r="S146" s="149">
        <f t="shared" ref="S146" si="732">T146-R146</f>
        <v>0</v>
      </c>
      <c r="T146" s="149">
        <f>VIII.!$Q147</f>
        <v>0</v>
      </c>
      <c r="U146" s="149">
        <f t="shared" ref="U146" si="733">V146-T146</f>
        <v>0</v>
      </c>
      <c r="V146" s="149">
        <f>IX.!$Q147</f>
        <v>0</v>
      </c>
      <c r="W146" s="149">
        <f t="shared" ref="W146" si="734">X146-V146</f>
        <v>0</v>
      </c>
      <c r="X146" s="149">
        <f>X.!$Q147</f>
        <v>0</v>
      </c>
      <c r="Y146" s="149">
        <f t="shared" ref="Y146" si="735">Z146-X146</f>
        <v>0</v>
      </c>
      <c r="Z146" s="149">
        <f>XI.!$Q147</f>
        <v>0</v>
      </c>
      <c r="AA146" s="149">
        <f t="shared" ref="AA146" si="736">AB146-Z146</f>
        <v>0</v>
      </c>
      <c r="AB146" s="149">
        <f>XII.!$Q147</f>
        <v>0</v>
      </c>
      <c r="AC146" s="72"/>
      <c r="AD146" s="72"/>
      <c r="AE146" s="72"/>
    </row>
    <row r="147" spans="1:31" s="78" customFormat="1" ht="15.75" thickBot="1" x14ac:dyDescent="0.3">
      <c r="A147" s="123"/>
      <c r="B147" s="170"/>
      <c r="C147" s="172"/>
      <c r="D147" s="161"/>
      <c r="E147" s="163"/>
      <c r="F147" s="167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72"/>
      <c r="AD147" s="72"/>
      <c r="AE147" s="72"/>
    </row>
    <row r="148" spans="1:31" x14ac:dyDescent="0.2">
      <c r="A148" s="103" t="s">
        <v>137</v>
      </c>
      <c r="B148" s="98"/>
      <c r="C148" s="100" t="s">
        <v>138</v>
      </c>
      <c r="D148" s="146">
        <f>XII.!Q148</f>
        <v>150546</v>
      </c>
      <c r="E148" s="157">
        <f>I.!Q148</f>
        <v>150546</v>
      </c>
      <c r="F148" s="168">
        <f>I.!$Q149</f>
        <v>0</v>
      </c>
      <c r="G148" s="144">
        <f t="shared" ref="G148" si="737">H148-F148</f>
        <v>59378.47</v>
      </c>
      <c r="H148" s="144">
        <f>II.!$Q149</f>
        <v>59378.47</v>
      </c>
      <c r="I148" s="144">
        <f t="shared" ref="I148" si="738">J148-H148</f>
        <v>71011.5</v>
      </c>
      <c r="J148" s="144">
        <f>III.!$Q149</f>
        <v>130389.97</v>
      </c>
      <c r="K148" s="144">
        <f t="shared" ref="K148" si="739">L148-J148</f>
        <v>-130389.97</v>
      </c>
      <c r="L148" s="144">
        <f>IV.!$Q149</f>
        <v>0</v>
      </c>
      <c r="M148" s="144">
        <f t="shared" ref="M148" si="740">N148-L148</f>
        <v>0</v>
      </c>
      <c r="N148" s="144">
        <f>V.!$Q149</f>
        <v>0</v>
      </c>
      <c r="O148" s="144">
        <f t="shared" ref="O148" si="741">P148-N148</f>
        <v>0</v>
      </c>
      <c r="P148" s="144">
        <f>VI.!$Q149</f>
        <v>0</v>
      </c>
      <c r="Q148" s="144">
        <f t="shared" ref="Q148" si="742">R148-P148</f>
        <v>0</v>
      </c>
      <c r="R148" s="144">
        <f>VII.!$Q149</f>
        <v>0</v>
      </c>
      <c r="S148" s="144">
        <f t="shared" ref="S148" si="743">T148-R148</f>
        <v>0</v>
      </c>
      <c r="T148" s="144">
        <f>VIII.!$Q149</f>
        <v>0</v>
      </c>
      <c r="U148" s="144">
        <f t="shared" ref="U148" si="744">V148-T148</f>
        <v>0</v>
      </c>
      <c r="V148" s="144">
        <f>IX.!$Q149</f>
        <v>0</v>
      </c>
      <c r="W148" s="144">
        <f t="shared" ref="W148" si="745">X148-V148</f>
        <v>0</v>
      </c>
      <c r="X148" s="144">
        <f>X.!$Q149</f>
        <v>0</v>
      </c>
      <c r="Y148" s="144">
        <f t="shared" ref="Y148" si="746">Z148-X148</f>
        <v>0</v>
      </c>
      <c r="Z148" s="144">
        <f>XI.!$Q149</f>
        <v>0</v>
      </c>
      <c r="AA148" s="144">
        <f t="shared" ref="AA148" si="747">AB148-Z148</f>
        <v>0</v>
      </c>
      <c r="AB148" s="144">
        <f>XII.!$Q149</f>
        <v>0</v>
      </c>
    </row>
    <row r="149" spans="1:31" x14ac:dyDescent="0.2">
      <c r="A149" s="91"/>
      <c r="B149" s="93"/>
      <c r="C149" s="95"/>
      <c r="D149" s="140"/>
      <c r="E149" s="141"/>
      <c r="F149" s="151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</row>
    <row r="150" spans="1:31" x14ac:dyDescent="0.2">
      <c r="A150" s="91" t="s">
        <v>137</v>
      </c>
      <c r="B150" s="93"/>
      <c r="C150" s="95" t="s">
        <v>140</v>
      </c>
      <c r="D150" s="140">
        <f>XII.!Q150</f>
        <v>5045</v>
      </c>
      <c r="E150" s="141">
        <f>I.!Q150</f>
        <v>5045</v>
      </c>
      <c r="F150" s="151">
        <f>I.!$Q151</f>
        <v>0</v>
      </c>
      <c r="G150" s="139">
        <f t="shared" ref="G150" si="748">H150-F150</f>
        <v>0</v>
      </c>
      <c r="H150" s="139">
        <f>II.!$Q151</f>
        <v>0</v>
      </c>
      <c r="I150" s="139">
        <f t="shared" ref="I150" si="749">J150-H150</f>
        <v>700</v>
      </c>
      <c r="J150" s="139">
        <f>III.!$Q151</f>
        <v>700</v>
      </c>
      <c r="K150" s="139">
        <f t="shared" ref="K150" si="750">L150-J150</f>
        <v>-700</v>
      </c>
      <c r="L150" s="139">
        <f>IV.!$Q151</f>
        <v>0</v>
      </c>
      <c r="M150" s="139">
        <f t="shared" ref="M150" si="751">N150-L150</f>
        <v>0</v>
      </c>
      <c r="N150" s="139">
        <f>V.!$Q151</f>
        <v>0</v>
      </c>
      <c r="O150" s="139">
        <f t="shared" ref="O150" si="752">P150-N150</f>
        <v>0</v>
      </c>
      <c r="P150" s="139">
        <f>VI.!$Q151</f>
        <v>0</v>
      </c>
      <c r="Q150" s="139">
        <f t="shared" ref="Q150" si="753">R150-P150</f>
        <v>0</v>
      </c>
      <c r="R150" s="139">
        <f>VII.!$Q151</f>
        <v>0</v>
      </c>
      <c r="S150" s="139">
        <f t="shared" ref="S150" si="754">T150-R150</f>
        <v>0</v>
      </c>
      <c r="T150" s="139">
        <f>VIII.!$Q151</f>
        <v>0</v>
      </c>
      <c r="U150" s="139">
        <f t="shared" ref="U150" si="755">V150-T150</f>
        <v>0</v>
      </c>
      <c r="V150" s="139">
        <f>IX.!$Q151</f>
        <v>0</v>
      </c>
      <c r="W150" s="139">
        <f t="shared" ref="W150" si="756">X150-V150</f>
        <v>0</v>
      </c>
      <c r="X150" s="139">
        <f>X.!$Q151</f>
        <v>0</v>
      </c>
      <c r="Y150" s="139">
        <f t="shared" ref="Y150" si="757">Z150-X150</f>
        <v>0</v>
      </c>
      <c r="Z150" s="139">
        <f>XI.!$Q151</f>
        <v>0</v>
      </c>
      <c r="AA150" s="139">
        <f t="shared" ref="AA150" si="758">AB150-Z150</f>
        <v>0</v>
      </c>
      <c r="AB150" s="139">
        <f>XII.!$Q151</f>
        <v>0</v>
      </c>
    </row>
    <row r="151" spans="1:31" x14ac:dyDescent="0.2">
      <c r="A151" s="91"/>
      <c r="B151" s="93"/>
      <c r="C151" s="95"/>
      <c r="D151" s="140"/>
      <c r="E151" s="141"/>
      <c r="F151" s="151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</row>
    <row r="152" spans="1:31" x14ac:dyDescent="0.2">
      <c r="A152" s="91" t="s">
        <v>141</v>
      </c>
      <c r="B152" s="93"/>
      <c r="C152" s="95" t="s">
        <v>142</v>
      </c>
      <c r="D152" s="140">
        <f>XII.!Q152</f>
        <v>32381</v>
      </c>
      <c r="E152" s="141">
        <f>I.!Q152</f>
        <v>32381</v>
      </c>
      <c r="F152" s="151">
        <f>I.!$Q153</f>
        <v>1800.2</v>
      </c>
      <c r="G152" s="139">
        <f t="shared" ref="G152" si="759">H152-F152</f>
        <v>7393.8400000000011</v>
      </c>
      <c r="H152" s="139">
        <f>II.!$Q153</f>
        <v>9194.0400000000009</v>
      </c>
      <c r="I152" s="139">
        <f t="shared" ref="I152" si="760">J152-H152</f>
        <v>291.07999999999993</v>
      </c>
      <c r="J152" s="139">
        <f>III.!$Q153</f>
        <v>9485.1200000000008</v>
      </c>
      <c r="K152" s="139">
        <f t="shared" ref="K152" si="761">L152-J152</f>
        <v>-9485.1200000000008</v>
      </c>
      <c r="L152" s="139">
        <f>IV.!$Q153</f>
        <v>0</v>
      </c>
      <c r="M152" s="139">
        <f t="shared" ref="M152" si="762">N152-L152</f>
        <v>0</v>
      </c>
      <c r="N152" s="139">
        <f>V.!$Q153</f>
        <v>0</v>
      </c>
      <c r="O152" s="139">
        <f t="shared" ref="O152" si="763">P152-N152</f>
        <v>0</v>
      </c>
      <c r="P152" s="139">
        <f>VI.!$Q153</f>
        <v>0</v>
      </c>
      <c r="Q152" s="139">
        <f t="shared" ref="Q152" si="764">R152-P152</f>
        <v>0</v>
      </c>
      <c r="R152" s="139">
        <f>VII.!$Q153</f>
        <v>0</v>
      </c>
      <c r="S152" s="139">
        <f t="shared" ref="S152" si="765">T152-R152</f>
        <v>0</v>
      </c>
      <c r="T152" s="139">
        <f>VIII.!$Q153</f>
        <v>0</v>
      </c>
      <c r="U152" s="139">
        <f t="shared" ref="U152" si="766">V152-T152</f>
        <v>0</v>
      </c>
      <c r="V152" s="139">
        <f>IX.!$Q153</f>
        <v>0</v>
      </c>
      <c r="W152" s="139">
        <f t="shared" ref="W152" si="767">X152-V152</f>
        <v>0</v>
      </c>
      <c r="X152" s="139">
        <f>X.!$Q153</f>
        <v>0</v>
      </c>
      <c r="Y152" s="139">
        <f t="shared" ref="Y152" si="768">Z152-X152</f>
        <v>0</v>
      </c>
      <c r="Z152" s="139">
        <f>XI.!$Q153</f>
        <v>0</v>
      </c>
      <c r="AA152" s="139">
        <f t="shared" ref="AA152" si="769">AB152-Z152</f>
        <v>0</v>
      </c>
      <c r="AB152" s="139">
        <f>XII.!$Q153</f>
        <v>0</v>
      </c>
    </row>
    <row r="153" spans="1:31" x14ac:dyDescent="0.2">
      <c r="A153" s="91"/>
      <c r="B153" s="93"/>
      <c r="C153" s="95"/>
      <c r="D153" s="140"/>
      <c r="E153" s="141"/>
      <c r="F153" s="151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</row>
    <row r="154" spans="1:31" x14ac:dyDescent="0.2">
      <c r="A154" s="91" t="s">
        <v>143</v>
      </c>
      <c r="B154" s="93"/>
      <c r="C154" s="95" t="s">
        <v>144</v>
      </c>
      <c r="D154" s="140">
        <f>XII.!Q154</f>
        <v>140000</v>
      </c>
      <c r="E154" s="141">
        <f>I.!Q154</f>
        <v>140000</v>
      </c>
      <c r="F154" s="151">
        <f>I.!$Q155</f>
        <v>0</v>
      </c>
      <c r="G154" s="139">
        <f t="shared" ref="G154" si="770">H154-F154</f>
        <v>19540.61</v>
      </c>
      <c r="H154" s="139">
        <f>II.!$Q155</f>
        <v>19540.61</v>
      </c>
      <c r="I154" s="139">
        <f t="shared" ref="I154" si="771">J154-H154</f>
        <v>7351.2000000000007</v>
      </c>
      <c r="J154" s="139">
        <f>III.!$Q155</f>
        <v>26891.81</v>
      </c>
      <c r="K154" s="139">
        <f t="shared" ref="K154" si="772">L154-J154</f>
        <v>-26891.81</v>
      </c>
      <c r="L154" s="139">
        <f>IV.!$Q155</f>
        <v>0</v>
      </c>
      <c r="M154" s="139">
        <f t="shared" ref="M154" si="773">N154-L154</f>
        <v>0</v>
      </c>
      <c r="N154" s="139">
        <f>V.!$Q155</f>
        <v>0</v>
      </c>
      <c r="O154" s="139">
        <f t="shared" ref="O154" si="774">P154-N154</f>
        <v>0</v>
      </c>
      <c r="P154" s="139">
        <f>VI.!$Q155</f>
        <v>0</v>
      </c>
      <c r="Q154" s="139">
        <f t="shared" ref="Q154" si="775">R154-P154</f>
        <v>0</v>
      </c>
      <c r="R154" s="139">
        <f>VII.!$Q155</f>
        <v>0</v>
      </c>
      <c r="S154" s="139">
        <f t="shared" ref="S154" si="776">T154-R154</f>
        <v>0</v>
      </c>
      <c r="T154" s="139">
        <f>VIII.!$Q155</f>
        <v>0</v>
      </c>
      <c r="U154" s="139">
        <f t="shared" ref="U154" si="777">V154-T154</f>
        <v>0</v>
      </c>
      <c r="V154" s="139">
        <f>IX.!$Q155</f>
        <v>0</v>
      </c>
      <c r="W154" s="139">
        <f t="shared" ref="W154" si="778">X154-V154</f>
        <v>0</v>
      </c>
      <c r="X154" s="139">
        <f>X.!$Q155</f>
        <v>0</v>
      </c>
      <c r="Y154" s="139">
        <f t="shared" ref="Y154" si="779">Z154-X154</f>
        <v>0</v>
      </c>
      <c r="Z154" s="139">
        <f>XI.!$Q155</f>
        <v>0</v>
      </c>
      <c r="AA154" s="139">
        <f t="shared" ref="AA154" si="780">AB154-Z154</f>
        <v>0</v>
      </c>
      <c r="AB154" s="139">
        <f>XII.!$Q155</f>
        <v>0</v>
      </c>
    </row>
    <row r="155" spans="1:31" ht="13.5" thickBot="1" x14ac:dyDescent="0.25">
      <c r="A155" s="92"/>
      <c r="B155" s="94"/>
      <c r="C155" s="96"/>
      <c r="D155" s="155"/>
      <c r="E155" s="153"/>
      <c r="F155" s="154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</row>
    <row r="156" spans="1:31" s="82" customFormat="1" ht="13.5" thickBot="1" x14ac:dyDescent="0.25">
      <c r="A156" s="69"/>
      <c r="B156" s="69"/>
      <c r="C156" s="47"/>
      <c r="D156" s="79"/>
      <c r="E156" s="79"/>
      <c r="F156" s="83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31" s="78" customFormat="1" ht="15" x14ac:dyDescent="0.25">
      <c r="A157" s="121" t="s">
        <v>145</v>
      </c>
      <c r="B157" s="122"/>
      <c r="C157" s="108" t="s">
        <v>146</v>
      </c>
      <c r="D157" s="160">
        <f>XII.!Q157</f>
        <v>144057</v>
      </c>
      <c r="E157" s="162">
        <f>I.!Q157</f>
        <v>144057</v>
      </c>
      <c r="F157" s="166">
        <f>I.!$Q158</f>
        <v>13863.929999999998</v>
      </c>
      <c r="G157" s="149">
        <f t="shared" ref="G157" si="781">H157-F157</f>
        <v>10734.06</v>
      </c>
      <c r="H157" s="149">
        <f>II.!$Q158</f>
        <v>24597.989999999998</v>
      </c>
      <c r="I157" s="149">
        <f t="shared" ref="I157" si="782">J157-H157</f>
        <v>4955.3000000000029</v>
      </c>
      <c r="J157" s="149">
        <f>III.!$Q158</f>
        <v>29553.29</v>
      </c>
      <c r="K157" s="149">
        <f t="shared" ref="K157" si="783">L157-J157</f>
        <v>-29553.29</v>
      </c>
      <c r="L157" s="149">
        <f>IV.!$Q158</f>
        <v>0</v>
      </c>
      <c r="M157" s="149">
        <f t="shared" ref="M157" si="784">N157-L157</f>
        <v>0</v>
      </c>
      <c r="N157" s="149">
        <f>V.!$Q158</f>
        <v>0</v>
      </c>
      <c r="O157" s="149">
        <f t="shared" ref="O157" si="785">P157-N157</f>
        <v>0</v>
      </c>
      <c r="P157" s="149">
        <f>VI.!$Q158</f>
        <v>0</v>
      </c>
      <c r="Q157" s="149">
        <f t="shared" ref="Q157" si="786">R157-P157</f>
        <v>0</v>
      </c>
      <c r="R157" s="149">
        <f>VII.!$Q158</f>
        <v>0</v>
      </c>
      <c r="S157" s="149">
        <f t="shared" ref="S157" si="787">T157-R157</f>
        <v>0</v>
      </c>
      <c r="T157" s="149">
        <f>VIII.!$Q158</f>
        <v>0</v>
      </c>
      <c r="U157" s="149">
        <f t="shared" ref="U157" si="788">V157-T157</f>
        <v>0</v>
      </c>
      <c r="V157" s="149">
        <f>IX.!$Q158</f>
        <v>0</v>
      </c>
      <c r="W157" s="149">
        <f t="shared" ref="W157" si="789">X157-V157</f>
        <v>0</v>
      </c>
      <c r="X157" s="149">
        <f>X.!$Q158</f>
        <v>0</v>
      </c>
      <c r="Y157" s="149">
        <f t="shared" ref="Y157" si="790">Z157-X157</f>
        <v>0</v>
      </c>
      <c r="Z157" s="149">
        <f>XI.!$Q158</f>
        <v>0</v>
      </c>
      <c r="AA157" s="149">
        <f t="shared" ref="AA157" si="791">AB157-Z157</f>
        <v>0</v>
      </c>
      <c r="AB157" s="149">
        <f>XII.!$Q158</f>
        <v>0</v>
      </c>
    </row>
    <row r="158" spans="1:31" s="78" customFormat="1" ht="15.75" thickBot="1" x14ac:dyDescent="0.3">
      <c r="A158" s="123"/>
      <c r="B158" s="124"/>
      <c r="C158" s="109"/>
      <c r="D158" s="161"/>
      <c r="E158" s="163"/>
      <c r="F158" s="167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</row>
    <row r="159" spans="1:31" ht="15" x14ac:dyDescent="0.2">
      <c r="A159" s="103" t="s">
        <v>147</v>
      </c>
      <c r="B159" s="98"/>
      <c r="C159" s="100" t="s">
        <v>271</v>
      </c>
      <c r="D159" s="145">
        <f>XII.!Q159</f>
        <v>41527</v>
      </c>
      <c r="E159" s="145">
        <f>I.!Q159</f>
        <v>41527</v>
      </c>
      <c r="F159" s="147">
        <f>I.!$Q160</f>
        <v>2457.0299999999997</v>
      </c>
      <c r="G159" s="143">
        <f t="shared" ref="G159" si="792">H159-F159</f>
        <v>2547.4300000000003</v>
      </c>
      <c r="H159" s="143">
        <f>II.!$Q160</f>
        <v>5004.46</v>
      </c>
      <c r="I159" s="143">
        <f t="shared" ref="I159" si="793">J159-H159</f>
        <v>3298.6799999999994</v>
      </c>
      <c r="J159" s="143">
        <f>III.!$Q160</f>
        <v>8303.14</v>
      </c>
      <c r="K159" s="143">
        <f t="shared" ref="K159" si="794">L159-J159</f>
        <v>-8303.14</v>
      </c>
      <c r="L159" s="143">
        <f>IV.!$Q160</f>
        <v>0</v>
      </c>
      <c r="M159" s="143">
        <f t="shared" ref="M159" si="795">N159-L159</f>
        <v>0</v>
      </c>
      <c r="N159" s="143">
        <f>V.!$Q160</f>
        <v>0</v>
      </c>
      <c r="O159" s="143">
        <f t="shared" ref="O159" si="796">P159-N159</f>
        <v>0</v>
      </c>
      <c r="P159" s="143">
        <f>VI.!$Q160</f>
        <v>0</v>
      </c>
      <c r="Q159" s="143">
        <f t="shared" ref="Q159" si="797">R159-P159</f>
        <v>0</v>
      </c>
      <c r="R159" s="143">
        <f>VII.!$Q160</f>
        <v>0</v>
      </c>
      <c r="S159" s="143">
        <f t="shared" ref="S159" si="798">T159-R159</f>
        <v>0</v>
      </c>
      <c r="T159" s="143">
        <f>VIII.!$Q160</f>
        <v>0</v>
      </c>
      <c r="U159" s="143">
        <f t="shared" ref="U159" si="799">V159-T159</f>
        <v>0</v>
      </c>
      <c r="V159" s="143">
        <f>IX.!$Q160</f>
        <v>0</v>
      </c>
      <c r="W159" s="143">
        <f t="shared" ref="W159" si="800">X159-V159</f>
        <v>0</v>
      </c>
      <c r="X159" s="143">
        <f>X.!$Q160</f>
        <v>0</v>
      </c>
      <c r="Y159" s="143">
        <f t="shared" ref="Y159" si="801">Z159-X159</f>
        <v>0</v>
      </c>
      <c r="Z159" s="143">
        <f>XI.!$Q160</f>
        <v>0</v>
      </c>
      <c r="AA159" s="143">
        <f t="shared" ref="AA159" si="802">AB159-Z159</f>
        <v>0</v>
      </c>
      <c r="AB159" s="143">
        <f>XII.!$Q160</f>
        <v>0</v>
      </c>
      <c r="AC159" s="72"/>
      <c r="AD159" s="72"/>
    </row>
    <row r="160" spans="1:31" ht="15" x14ac:dyDescent="0.2">
      <c r="A160" s="91"/>
      <c r="B160" s="93"/>
      <c r="C160" s="95"/>
      <c r="D160" s="146"/>
      <c r="E160" s="146"/>
      <c r="F160" s="148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72"/>
      <c r="AD160" s="72"/>
    </row>
    <row r="161" spans="1:30" ht="15" x14ac:dyDescent="0.2">
      <c r="A161" s="91" t="s">
        <v>147</v>
      </c>
      <c r="B161" s="93"/>
      <c r="C161" s="95" t="s">
        <v>272</v>
      </c>
      <c r="D161" s="145">
        <f>XII.!Q161</f>
        <v>50000</v>
      </c>
      <c r="E161" s="145">
        <f>I.!Q161</f>
        <v>50000</v>
      </c>
      <c r="F161" s="147">
        <f>I.!$Q162</f>
        <v>4480.66</v>
      </c>
      <c r="G161" s="143">
        <f t="shared" ref="G161" si="803">H161-F161</f>
        <v>253.65999999999985</v>
      </c>
      <c r="H161" s="143">
        <f>II.!$Q162</f>
        <v>4734.32</v>
      </c>
      <c r="I161" s="143">
        <f t="shared" ref="I161" si="804">J161-H161</f>
        <v>846.55000000000018</v>
      </c>
      <c r="J161" s="143">
        <f>III.!$Q162</f>
        <v>5580.87</v>
      </c>
      <c r="K161" s="143">
        <f t="shared" ref="K161" si="805">L161-J161</f>
        <v>-5580.87</v>
      </c>
      <c r="L161" s="143">
        <f>IV.!$Q162</f>
        <v>0</v>
      </c>
      <c r="M161" s="143">
        <f t="shared" ref="M161" si="806">N161-L161</f>
        <v>0</v>
      </c>
      <c r="N161" s="143">
        <f>V.!$Q162</f>
        <v>0</v>
      </c>
      <c r="O161" s="143">
        <f t="shared" ref="O161" si="807">P161-N161</f>
        <v>0</v>
      </c>
      <c r="P161" s="143">
        <f>VI.!$Q162</f>
        <v>0</v>
      </c>
      <c r="Q161" s="143">
        <f t="shared" ref="Q161" si="808">R161-P161</f>
        <v>0</v>
      </c>
      <c r="R161" s="143">
        <f>VII.!$Q162</f>
        <v>0</v>
      </c>
      <c r="S161" s="143">
        <f t="shared" ref="S161" si="809">T161-R161</f>
        <v>0</v>
      </c>
      <c r="T161" s="143">
        <f>VIII.!$Q162</f>
        <v>0</v>
      </c>
      <c r="U161" s="143">
        <f t="shared" ref="U161" si="810">V161-T161</f>
        <v>0</v>
      </c>
      <c r="V161" s="143">
        <f>IX.!$Q162</f>
        <v>0</v>
      </c>
      <c r="W161" s="143">
        <f t="shared" ref="W161" si="811">X161-V161</f>
        <v>0</v>
      </c>
      <c r="X161" s="143">
        <f>X.!$Q162</f>
        <v>0</v>
      </c>
      <c r="Y161" s="143">
        <f t="shared" ref="Y161" si="812">Z161-X161</f>
        <v>0</v>
      </c>
      <c r="Z161" s="143">
        <f>XI.!$Q162</f>
        <v>0</v>
      </c>
      <c r="AA161" s="143">
        <f t="shared" ref="AA161" si="813">AB161-Z161</f>
        <v>0</v>
      </c>
      <c r="AB161" s="143">
        <f>XII.!$Q162</f>
        <v>0</v>
      </c>
      <c r="AC161" s="72"/>
      <c r="AD161" s="72"/>
    </row>
    <row r="162" spans="1:30" ht="15" x14ac:dyDescent="0.2">
      <c r="A162" s="91"/>
      <c r="B162" s="93"/>
      <c r="C162" s="95"/>
      <c r="D162" s="146"/>
      <c r="E162" s="146"/>
      <c r="F162" s="148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72"/>
      <c r="AD162" s="72"/>
    </row>
    <row r="163" spans="1:30" ht="15" x14ac:dyDescent="0.2">
      <c r="A163" s="91" t="s">
        <v>147</v>
      </c>
      <c r="B163" s="93"/>
      <c r="C163" s="95" t="s">
        <v>273</v>
      </c>
      <c r="D163" s="145">
        <f>XII.!Q163</f>
        <v>4000</v>
      </c>
      <c r="E163" s="145">
        <f>I.!Q163</f>
        <v>4000</v>
      </c>
      <c r="F163" s="147">
        <f>I.!$Q164</f>
        <v>1569.85</v>
      </c>
      <c r="G163" s="143">
        <f t="shared" ref="G163" si="814">H163-F163</f>
        <v>1008.94</v>
      </c>
      <c r="H163" s="143">
        <f>II.!$Q164</f>
        <v>2578.79</v>
      </c>
      <c r="I163" s="143">
        <f t="shared" ref="I163" si="815">J163-H163</f>
        <v>297.28999999999996</v>
      </c>
      <c r="J163" s="143">
        <f>III.!$Q164</f>
        <v>2876.08</v>
      </c>
      <c r="K163" s="143">
        <f t="shared" ref="K163" si="816">L163-J163</f>
        <v>-2876.08</v>
      </c>
      <c r="L163" s="143">
        <f>IV.!$Q164</f>
        <v>0</v>
      </c>
      <c r="M163" s="143">
        <f t="shared" ref="M163" si="817">N163-L163</f>
        <v>0</v>
      </c>
      <c r="N163" s="143">
        <f>V.!$Q164</f>
        <v>0</v>
      </c>
      <c r="O163" s="143">
        <f t="shared" ref="O163" si="818">P163-N163</f>
        <v>0</v>
      </c>
      <c r="P163" s="143">
        <f>VI.!$Q164</f>
        <v>0</v>
      </c>
      <c r="Q163" s="143">
        <f t="shared" ref="Q163" si="819">R163-P163</f>
        <v>0</v>
      </c>
      <c r="R163" s="143">
        <f>VII.!$Q164</f>
        <v>0</v>
      </c>
      <c r="S163" s="143">
        <f t="shared" ref="S163" si="820">T163-R163</f>
        <v>0</v>
      </c>
      <c r="T163" s="143">
        <f>VIII.!$Q164</f>
        <v>0</v>
      </c>
      <c r="U163" s="143">
        <f t="shared" ref="U163" si="821">V163-T163</f>
        <v>0</v>
      </c>
      <c r="V163" s="143">
        <f>IX.!$Q164</f>
        <v>0</v>
      </c>
      <c r="W163" s="143">
        <f t="shared" ref="W163" si="822">X163-V163</f>
        <v>0</v>
      </c>
      <c r="X163" s="143">
        <f>X.!$Q164</f>
        <v>0</v>
      </c>
      <c r="Y163" s="143">
        <f t="shared" ref="Y163" si="823">Z163-X163</f>
        <v>0</v>
      </c>
      <c r="Z163" s="143">
        <f>XI.!$Q164</f>
        <v>0</v>
      </c>
      <c r="AA163" s="143">
        <f t="shared" ref="AA163" si="824">AB163-Z163</f>
        <v>0</v>
      </c>
      <c r="AB163" s="143">
        <f>XII.!$Q164</f>
        <v>0</v>
      </c>
      <c r="AC163" s="72"/>
      <c r="AD163" s="72"/>
    </row>
    <row r="164" spans="1:30" ht="15" x14ac:dyDescent="0.2">
      <c r="A164" s="91"/>
      <c r="B164" s="93"/>
      <c r="C164" s="95"/>
      <c r="D164" s="146"/>
      <c r="E164" s="146"/>
      <c r="F164" s="148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72"/>
      <c r="AD164" s="72"/>
    </row>
    <row r="165" spans="1:30" ht="15" x14ac:dyDescent="0.2">
      <c r="A165" s="91" t="s">
        <v>147</v>
      </c>
      <c r="B165" s="93"/>
      <c r="C165" s="95" t="s">
        <v>279</v>
      </c>
      <c r="D165" s="145">
        <f>XII.!Q165</f>
        <v>5000</v>
      </c>
      <c r="E165" s="145">
        <f>I.!Q165</f>
        <v>5000</v>
      </c>
      <c r="F165" s="147">
        <f>I.!$Q166</f>
        <v>2304</v>
      </c>
      <c r="G165" s="143">
        <f t="shared" ref="G165" si="825">H165-F165</f>
        <v>0</v>
      </c>
      <c r="H165" s="143">
        <f>II.!$Q166</f>
        <v>2304</v>
      </c>
      <c r="I165" s="143">
        <f t="shared" ref="I165" si="826">J165-H165</f>
        <v>0</v>
      </c>
      <c r="J165" s="143">
        <f>III.!$Q166</f>
        <v>2304</v>
      </c>
      <c r="K165" s="143">
        <f t="shared" ref="K165" si="827">L165-J165</f>
        <v>-2304</v>
      </c>
      <c r="L165" s="143">
        <f>IV.!$Q166</f>
        <v>0</v>
      </c>
      <c r="M165" s="143">
        <f t="shared" ref="M165" si="828">N165-L165</f>
        <v>0</v>
      </c>
      <c r="N165" s="143">
        <f>V.!$Q166</f>
        <v>0</v>
      </c>
      <c r="O165" s="143">
        <f t="shared" ref="O165" si="829">P165-N165</f>
        <v>0</v>
      </c>
      <c r="P165" s="143">
        <f>VI.!$Q166</f>
        <v>0</v>
      </c>
      <c r="Q165" s="143">
        <f t="shared" ref="Q165" si="830">R165-P165</f>
        <v>0</v>
      </c>
      <c r="R165" s="143">
        <f>VII.!$Q166</f>
        <v>0</v>
      </c>
      <c r="S165" s="143">
        <f t="shared" ref="S165" si="831">T165-R165</f>
        <v>0</v>
      </c>
      <c r="T165" s="143">
        <f>VIII.!$Q166</f>
        <v>0</v>
      </c>
      <c r="U165" s="143">
        <f t="shared" ref="U165" si="832">V165-T165</f>
        <v>0</v>
      </c>
      <c r="V165" s="143">
        <f>IX.!$Q166</f>
        <v>0</v>
      </c>
      <c r="W165" s="143">
        <f t="shared" ref="W165" si="833">X165-V165</f>
        <v>0</v>
      </c>
      <c r="X165" s="143">
        <f>X.!$Q166</f>
        <v>0</v>
      </c>
      <c r="Y165" s="143">
        <f t="shared" ref="Y165" si="834">Z165-X165</f>
        <v>0</v>
      </c>
      <c r="Z165" s="143">
        <f>XI.!$Q166</f>
        <v>0</v>
      </c>
      <c r="AA165" s="143">
        <f t="shared" ref="AA165" si="835">AB165-Z165</f>
        <v>0</v>
      </c>
      <c r="AB165" s="143">
        <f>XII.!$Q166</f>
        <v>0</v>
      </c>
      <c r="AC165" s="72"/>
      <c r="AD165" s="72"/>
    </row>
    <row r="166" spans="1:30" ht="15" x14ac:dyDescent="0.2">
      <c r="A166" s="91"/>
      <c r="B166" s="93"/>
      <c r="C166" s="95"/>
      <c r="D166" s="146"/>
      <c r="E166" s="146"/>
      <c r="F166" s="148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72"/>
      <c r="AD166" s="72"/>
    </row>
    <row r="167" spans="1:30" ht="15" x14ac:dyDescent="0.2">
      <c r="A167" s="91" t="s">
        <v>147</v>
      </c>
      <c r="B167" s="93"/>
      <c r="C167" s="95" t="s">
        <v>276</v>
      </c>
      <c r="D167" s="145">
        <f>XII.!Q167</f>
        <v>0</v>
      </c>
      <c r="E167" s="145">
        <f>I.!Q167</f>
        <v>0</v>
      </c>
      <c r="F167" s="147">
        <f>I.!$Q168</f>
        <v>0</v>
      </c>
      <c r="G167" s="143">
        <f t="shared" ref="G167" si="836">H167-F167</f>
        <v>0</v>
      </c>
      <c r="H167" s="143">
        <f>II.!$Q168</f>
        <v>0</v>
      </c>
      <c r="I167" s="143">
        <f t="shared" ref="I167" si="837">J167-H167</f>
        <v>0</v>
      </c>
      <c r="J167" s="143">
        <f>III.!$Q168</f>
        <v>0</v>
      </c>
      <c r="K167" s="143">
        <f t="shared" ref="K167" si="838">L167-J167</f>
        <v>0</v>
      </c>
      <c r="L167" s="143">
        <f>IV.!$Q168</f>
        <v>0</v>
      </c>
      <c r="M167" s="143">
        <f t="shared" ref="M167" si="839">N167-L167</f>
        <v>0</v>
      </c>
      <c r="N167" s="143">
        <f>V.!$Q168</f>
        <v>0</v>
      </c>
      <c r="O167" s="143">
        <f t="shared" ref="O167" si="840">P167-N167</f>
        <v>0</v>
      </c>
      <c r="P167" s="143">
        <f>VI.!$Q168</f>
        <v>0</v>
      </c>
      <c r="Q167" s="143">
        <f t="shared" ref="Q167" si="841">R167-P167</f>
        <v>0</v>
      </c>
      <c r="R167" s="143">
        <f>VII.!$Q168</f>
        <v>0</v>
      </c>
      <c r="S167" s="143">
        <f t="shared" ref="S167" si="842">T167-R167</f>
        <v>0</v>
      </c>
      <c r="T167" s="143">
        <f>VIII.!$Q168</f>
        <v>0</v>
      </c>
      <c r="U167" s="143">
        <f t="shared" ref="U167" si="843">V167-T167</f>
        <v>0</v>
      </c>
      <c r="V167" s="143">
        <f>IX.!$Q168</f>
        <v>0</v>
      </c>
      <c r="W167" s="143">
        <f t="shared" ref="W167" si="844">X167-V167</f>
        <v>0</v>
      </c>
      <c r="X167" s="143">
        <f>X.!$Q168</f>
        <v>0</v>
      </c>
      <c r="Y167" s="143">
        <f t="shared" ref="Y167" si="845">Z167-X167</f>
        <v>0</v>
      </c>
      <c r="Z167" s="143">
        <f>XI.!$Q168</f>
        <v>0</v>
      </c>
      <c r="AA167" s="143">
        <f t="shared" ref="AA167" si="846">AB167-Z167</f>
        <v>0</v>
      </c>
      <c r="AB167" s="143">
        <f>XII.!$Q168</f>
        <v>0</v>
      </c>
      <c r="AC167" s="72"/>
      <c r="AD167" s="72"/>
    </row>
    <row r="168" spans="1:30" ht="15" x14ac:dyDescent="0.2">
      <c r="A168" s="91"/>
      <c r="B168" s="93"/>
      <c r="C168" s="95"/>
      <c r="D168" s="146"/>
      <c r="E168" s="146"/>
      <c r="F168" s="148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72"/>
      <c r="AD168" s="72"/>
    </row>
    <row r="169" spans="1:30" ht="15" customHeight="1" x14ac:dyDescent="0.2">
      <c r="A169" s="91" t="s">
        <v>147</v>
      </c>
      <c r="B169" s="93"/>
      <c r="C169" s="95" t="s">
        <v>274</v>
      </c>
      <c r="D169" s="145">
        <f>XII.!Q169</f>
        <v>5000</v>
      </c>
      <c r="E169" s="145">
        <f>I.!Q169</f>
        <v>5000</v>
      </c>
      <c r="F169" s="147">
        <f>I.!$Q170</f>
        <v>0</v>
      </c>
      <c r="G169" s="143">
        <f t="shared" ref="G169" si="847">H169-F169</f>
        <v>0</v>
      </c>
      <c r="H169" s="143">
        <f>II.!$Q170</f>
        <v>0</v>
      </c>
      <c r="I169" s="143">
        <f t="shared" ref="I169" si="848">J169-H169</f>
        <v>0</v>
      </c>
      <c r="J169" s="143">
        <f>III.!$Q170</f>
        <v>0</v>
      </c>
      <c r="K169" s="143">
        <f t="shared" ref="K169" si="849">L169-J169</f>
        <v>0</v>
      </c>
      <c r="L169" s="143">
        <f>IV.!$Q170</f>
        <v>0</v>
      </c>
      <c r="M169" s="143">
        <f t="shared" ref="M169" si="850">N169-L169</f>
        <v>0</v>
      </c>
      <c r="N169" s="143">
        <f>V.!$Q170</f>
        <v>0</v>
      </c>
      <c r="O169" s="143">
        <f t="shared" ref="O169" si="851">P169-N169</f>
        <v>0</v>
      </c>
      <c r="P169" s="143">
        <f>VI.!$Q170</f>
        <v>0</v>
      </c>
      <c r="Q169" s="143">
        <f t="shared" ref="Q169" si="852">R169-P169</f>
        <v>0</v>
      </c>
      <c r="R169" s="143">
        <f>VII.!$Q170</f>
        <v>0</v>
      </c>
      <c r="S169" s="143">
        <f t="shared" ref="S169" si="853">T169-R169</f>
        <v>0</v>
      </c>
      <c r="T169" s="143">
        <f>VIII.!$Q170</f>
        <v>0</v>
      </c>
      <c r="U169" s="143">
        <f t="shared" ref="U169" si="854">V169-T169</f>
        <v>0</v>
      </c>
      <c r="V169" s="143">
        <f>IX.!$Q170</f>
        <v>0</v>
      </c>
      <c r="W169" s="143">
        <f t="shared" ref="W169" si="855">X169-V169</f>
        <v>0</v>
      </c>
      <c r="X169" s="143">
        <f>X.!$Q170</f>
        <v>0</v>
      </c>
      <c r="Y169" s="143">
        <f t="shared" ref="Y169" si="856">Z169-X169</f>
        <v>0</v>
      </c>
      <c r="Z169" s="143">
        <f>XI.!$Q170</f>
        <v>0</v>
      </c>
      <c r="AA169" s="143">
        <f t="shared" ref="AA169" si="857">AB169-Z169</f>
        <v>0</v>
      </c>
      <c r="AB169" s="143">
        <f>XII.!$Q170</f>
        <v>0</v>
      </c>
      <c r="AC169" s="72"/>
      <c r="AD169" s="72"/>
    </row>
    <row r="170" spans="1:30" ht="15" x14ac:dyDescent="0.2">
      <c r="A170" s="91"/>
      <c r="B170" s="93"/>
      <c r="C170" s="95"/>
      <c r="D170" s="146"/>
      <c r="E170" s="146"/>
      <c r="F170" s="148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72"/>
      <c r="AD170" s="72"/>
    </row>
    <row r="171" spans="1:30" ht="15" x14ac:dyDescent="0.2">
      <c r="A171" s="91" t="s">
        <v>147</v>
      </c>
      <c r="B171" s="93"/>
      <c r="C171" s="95" t="s">
        <v>277</v>
      </c>
      <c r="D171" s="145">
        <f>XII.!Q171</f>
        <v>2900</v>
      </c>
      <c r="E171" s="145">
        <f>I.!Q171</f>
        <v>2900</v>
      </c>
      <c r="F171" s="147">
        <f>I.!$Q172</f>
        <v>0</v>
      </c>
      <c r="G171" s="143">
        <f t="shared" ref="G171" si="858">H171-F171</f>
        <v>647.29</v>
      </c>
      <c r="H171" s="143">
        <f>II.!$Q172</f>
        <v>647.29</v>
      </c>
      <c r="I171" s="143">
        <f t="shared" ref="I171" si="859">J171-H171</f>
        <v>19</v>
      </c>
      <c r="J171" s="143">
        <f>III.!$Q172</f>
        <v>666.29</v>
      </c>
      <c r="K171" s="143">
        <f t="shared" ref="K171" si="860">L171-J171</f>
        <v>-666.29</v>
      </c>
      <c r="L171" s="143">
        <f>IV.!$Q172</f>
        <v>0</v>
      </c>
      <c r="M171" s="143">
        <f t="shared" ref="M171" si="861">N171-L171</f>
        <v>0</v>
      </c>
      <c r="N171" s="143">
        <f>V.!$Q172</f>
        <v>0</v>
      </c>
      <c r="O171" s="143">
        <f t="shared" ref="O171" si="862">P171-N171</f>
        <v>0</v>
      </c>
      <c r="P171" s="143">
        <f>VI.!$Q172</f>
        <v>0</v>
      </c>
      <c r="Q171" s="143">
        <f t="shared" ref="Q171" si="863">R171-P171</f>
        <v>0</v>
      </c>
      <c r="R171" s="143">
        <f>VII.!$Q172</f>
        <v>0</v>
      </c>
      <c r="S171" s="143">
        <f t="shared" ref="S171" si="864">T171-R171</f>
        <v>0</v>
      </c>
      <c r="T171" s="143">
        <f>VIII.!$Q172</f>
        <v>0</v>
      </c>
      <c r="U171" s="143">
        <f t="shared" ref="U171" si="865">V171-T171</f>
        <v>0</v>
      </c>
      <c r="V171" s="143">
        <f>IX.!$Q172</f>
        <v>0</v>
      </c>
      <c r="W171" s="143">
        <f t="shared" ref="W171" si="866">X171-V171</f>
        <v>0</v>
      </c>
      <c r="X171" s="143">
        <f>X.!$Q172</f>
        <v>0</v>
      </c>
      <c r="Y171" s="143">
        <f t="shared" ref="Y171" si="867">Z171-X171</f>
        <v>0</v>
      </c>
      <c r="Z171" s="143">
        <f>XI.!$Q172</f>
        <v>0</v>
      </c>
      <c r="AA171" s="143">
        <f t="shared" ref="AA171" si="868">AB171-Z171</f>
        <v>0</v>
      </c>
      <c r="AB171" s="143">
        <f>XII.!$Q172</f>
        <v>0</v>
      </c>
      <c r="AC171" s="72"/>
      <c r="AD171" s="72"/>
    </row>
    <row r="172" spans="1:30" ht="15" x14ac:dyDescent="0.2">
      <c r="A172" s="91"/>
      <c r="B172" s="93"/>
      <c r="C172" s="95"/>
      <c r="D172" s="146"/>
      <c r="E172" s="146"/>
      <c r="F172" s="148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72"/>
      <c r="AD172" s="72"/>
    </row>
    <row r="173" spans="1:30" ht="15" x14ac:dyDescent="0.2">
      <c r="A173" s="91" t="s">
        <v>147</v>
      </c>
      <c r="B173" s="93"/>
      <c r="C173" s="95" t="s">
        <v>226</v>
      </c>
      <c r="D173" s="145">
        <f>XII.!Q173</f>
        <v>150</v>
      </c>
      <c r="E173" s="145">
        <f>I.!Q173</f>
        <v>150</v>
      </c>
      <c r="F173" s="147">
        <f>I.!$Q174</f>
        <v>0</v>
      </c>
      <c r="G173" s="143">
        <f t="shared" ref="G173" si="869">H173-F173</f>
        <v>0</v>
      </c>
      <c r="H173" s="143">
        <f>II.!$Q174</f>
        <v>0</v>
      </c>
      <c r="I173" s="143">
        <f t="shared" ref="I173" si="870">J173-H173</f>
        <v>0</v>
      </c>
      <c r="J173" s="143">
        <f>III.!$Q174</f>
        <v>0</v>
      </c>
      <c r="K173" s="143">
        <f t="shared" ref="K173" si="871">L173-J173</f>
        <v>0</v>
      </c>
      <c r="L173" s="143">
        <f>IV.!$Q174</f>
        <v>0</v>
      </c>
      <c r="M173" s="143">
        <f t="shared" ref="M173" si="872">N173-L173</f>
        <v>0</v>
      </c>
      <c r="N173" s="143">
        <f>V.!$Q174</f>
        <v>0</v>
      </c>
      <c r="O173" s="143">
        <f t="shared" ref="O173" si="873">P173-N173</f>
        <v>0</v>
      </c>
      <c r="P173" s="143">
        <f>VI.!$Q174</f>
        <v>0</v>
      </c>
      <c r="Q173" s="143">
        <f t="shared" ref="Q173" si="874">R173-P173</f>
        <v>0</v>
      </c>
      <c r="R173" s="143">
        <f>VII.!$Q174</f>
        <v>0</v>
      </c>
      <c r="S173" s="143">
        <f t="shared" ref="S173" si="875">T173-R173</f>
        <v>0</v>
      </c>
      <c r="T173" s="143">
        <f>VIII.!$Q174</f>
        <v>0</v>
      </c>
      <c r="U173" s="143">
        <f t="shared" ref="U173" si="876">V173-T173</f>
        <v>0</v>
      </c>
      <c r="V173" s="143">
        <f>IX.!$Q174</f>
        <v>0</v>
      </c>
      <c r="W173" s="143">
        <f t="shared" ref="W173" si="877">X173-V173</f>
        <v>0</v>
      </c>
      <c r="X173" s="143">
        <f>X.!$Q174</f>
        <v>0</v>
      </c>
      <c r="Y173" s="143">
        <f t="shared" ref="Y173" si="878">Z173-X173</f>
        <v>0</v>
      </c>
      <c r="Z173" s="143">
        <f>XI.!$Q174</f>
        <v>0</v>
      </c>
      <c r="AA173" s="143">
        <f t="shared" ref="AA173" si="879">AB173-Z173</f>
        <v>0</v>
      </c>
      <c r="AB173" s="143">
        <f>XII.!$Q174</f>
        <v>0</v>
      </c>
      <c r="AC173" s="72"/>
      <c r="AD173" s="72"/>
    </row>
    <row r="174" spans="1:30" ht="15" x14ac:dyDescent="0.2">
      <c r="A174" s="91"/>
      <c r="B174" s="93"/>
      <c r="C174" s="95"/>
      <c r="D174" s="146"/>
      <c r="E174" s="146"/>
      <c r="F174" s="148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72"/>
      <c r="AD174" s="72"/>
    </row>
    <row r="175" spans="1:30" x14ac:dyDescent="0.2">
      <c r="A175" s="91" t="s">
        <v>275</v>
      </c>
      <c r="B175" s="93"/>
      <c r="C175" s="95" t="s">
        <v>148</v>
      </c>
      <c r="D175" s="145">
        <f>XII.!Q175</f>
        <v>8000</v>
      </c>
      <c r="E175" s="145">
        <f>I.!Q175</f>
        <v>8000</v>
      </c>
      <c r="F175" s="147">
        <f>I.!$Q176</f>
        <v>0</v>
      </c>
      <c r="G175" s="143">
        <f t="shared" ref="G175" si="880">H175-F175</f>
        <v>0</v>
      </c>
      <c r="H175" s="143">
        <f>II.!$Q176</f>
        <v>0</v>
      </c>
      <c r="I175" s="143">
        <f t="shared" ref="I175" si="881">J175-H175</f>
        <v>0</v>
      </c>
      <c r="J175" s="143">
        <f>III.!$Q176</f>
        <v>0</v>
      </c>
      <c r="K175" s="143">
        <f t="shared" ref="K175" si="882">L175-J175</f>
        <v>0</v>
      </c>
      <c r="L175" s="143">
        <f>IV.!$Q176</f>
        <v>0</v>
      </c>
      <c r="M175" s="143">
        <f t="shared" ref="M175" si="883">N175-L175</f>
        <v>0</v>
      </c>
      <c r="N175" s="143">
        <f>V.!$Q176</f>
        <v>0</v>
      </c>
      <c r="O175" s="143">
        <f t="shared" ref="O175" si="884">P175-N175</f>
        <v>0</v>
      </c>
      <c r="P175" s="143">
        <f>VI.!$Q176</f>
        <v>0</v>
      </c>
      <c r="Q175" s="143">
        <f t="shared" ref="Q175" si="885">R175-P175</f>
        <v>0</v>
      </c>
      <c r="R175" s="143">
        <f>VII.!$Q176</f>
        <v>0</v>
      </c>
      <c r="S175" s="143">
        <f t="shared" ref="S175" si="886">T175-R175</f>
        <v>0</v>
      </c>
      <c r="T175" s="143">
        <f>VIII.!$Q176</f>
        <v>0</v>
      </c>
      <c r="U175" s="143">
        <f t="shared" ref="U175" si="887">V175-T175</f>
        <v>0</v>
      </c>
      <c r="V175" s="143">
        <f>IX.!$Q176</f>
        <v>0</v>
      </c>
      <c r="W175" s="143">
        <f t="shared" ref="W175" si="888">X175-V175</f>
        <v>0</v>
      </c>
      <c r="X175" s="143">
        <f>X.!$Q176</f>
        <v>0</v>
      </c>
      <c r="Y175" s="143">
        <f t="shared" ref="Y175" si="889">Z175-X175</f>
        <v>0</v>
      </c>
      <c r="Z175" s="143">
        <f>XI.!$Q176</f>
        <v>0</v>
      </c>
      <c r="AA175" s="143">
        <f t="shared" ref="AA175" si="890">AB175-Z175</f>
        <v>0</v>
      </c>
      <c r="AB175" s="143">
        <f>XII.!$Q176</f>
        <v>0</v>
      </c>
    </row>
    <row r="176" spans="1:30" x14ac:dyDescent="0.2">
      <c r="A176" s="91"/>
      <c r="B176" s="93"/>
      <c r="C176" s="95"/>
      <c r="D176" s="146"/>
      <c r="E176" s="146"/>
      <c r="F176" s="148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</row>
    <row r="177" spans="1:30" x14ac:dyDescent="0.2">
      <c r="A177" s="91" t="s">
        <v>147</v>
      </c>
      <c r="B177" s="93"/>
      <c r="C177" s="95" t="s">
        <v>278</v>
      </c>
      <c r="D177" s="140">
        <f>XII.!Q177</f>
        <v>2000</v>
      </c>
      <c r="E177" s="141">
        <f>I.!Q177</f>
        <v>2000</v>
      </c>
      <c r="F177" s="151">
        <f>I.!$Q178</f>
        <v>0</v>
      </c>
      <c r="G177" s="139">
        <f t="shared" ref="G177" si="891">H177-F177</f>
        <v>1000</v>
      </c>
      <c r="H177" s="139">
        <f>II.!$Q178</f>
        <v>1000</v>
      </c>
      <c r="I177" s="139">
        <f t="shared" ref="I177" si="892">J177-H177</f>
        <v>0</v>
      </c>
      <c r="J177" s="139">
        <f>III.!$Q178</f>
        <v>1000</v>
      </c>
      <c r="K177" s="139">
        <f t="shared" ref="K177" si="893">L177-J177</f>
        <v>-1000</v>
      </c>
      <c r="L177" s="139">
        <f>IV.!$Q178</f>
        <v>0</v>
      </c>
      <c r="M177" s="139">
        <f t="shared" ref="M177" si="894">N177-L177</f>
        <v>0</v>
      </c>
      <c r="N177" s="139">
        <f>V.!$Q178</f>
        <v>0</v>
      </c>
      <c r="O177" s="139">
        <f t="shared" ref="O177" si="895">P177-N177</f>
        <v>0</v>
      </c>
      <c r="P177" s="139">
        <f>VI.!$Q178</f>
        <v>0</v>
      </c>
      <c r="Q177" s="139">
        <f t="shared" ref="Q177" si="896">R177-P177</f>
        <v>0</v>
      </c>
      <c r="R177" s="139">
        <f>VII.!$Q178</f>
        <v>0</v>
      </c>
      <c r="S177" s="139">
        <f t="shared" ref="S177" si="897">T177-R177</f>
        <v>0</v>
      </c>
      <c r="T177" s="139">
        <f>VIII.!$Q178</f>
        <v>0</v>
      </c>
      <c r="U177" s="139">
        <f t="shared" ref="U177" si="898">V177-T177</f>
        <v>0</v>
      </c>
      <c r="V177" s="139">
        <f>IX.!$Q178</f>
        <v>0</v>
      </c>
      <c r="W177" s="139">
        <f t="shared" ref="W177" si="899">X177-V177</f>
        <v>0</v>
      </c>
      <c r="X177" s="139">
        <f>X.!$Q178</f>
        <v>0</v>
      </c>
      <c r="Y177" s="139">
        <f t="shared" ref="Y177" si="900">Z177-X177</f>
        <v>0</v>
      </c>
      <c r="Z177" s="139">
        <f>XI.!$Q178</f>
        <v>0</v>
      </c>
      <c r="AA177" s="139">
        <f t="shared" ref="AA177" si="901">AB177-Z177</f>
        <v>0</v>
      </c>
      <c r="AB177" s="139">
        <f>XII.!$Q178</f>
        <v>0</v>
      </c>
    </row>
    <row r="178" spans="1:30" ht="13.5" thickBot="1" x14ac:dyDescent="0.25">
      <c r="A178" s="92"/>
      <c r="B178" s="94"/>
      <c r="C178" s="96"/>
      <c r="D178" s="155"/>
      <c r="E178" s="153"/>
      <c r="F178" s="154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</row>
    <row r="179" spans="1:30" s="82" customFormat="1" ht="13.5" thickBot="1" x14ac:dyDescent="0.25">
      <c r="A179" s="69"/>
      <c r="B179" s="69"/>
      <c r="C179" s="47"/>
      <c r="D179" s="79"/>
      <c r="E179" s="79"/>
      <c r="F179" s="83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30" s="78" customFormat="1" ht="15" x14ac:dyDescent="0.25">
      <c r="A180" s="121" t="s">
        <v>149</v>
      </c>
      <c r="B180" s="122"/>
      <c r="C180" s="108" t="s">
        <v>150</v>
      </c>
      <c r="D180" s="160">
        <f>XII.!Q180</f>
        <v>908551</v>
      </c>
      <c r="E180" s="162">
        <f>I.!Q180</f>
        <v>908551</v>
      </c>
      <c r="F180" s="164">
        <f>I.!$Q181</f>
        <v>30150.14</v>
      </c>
      <c r="G180" s="149">
        <f t="shared" ref="G180" si="902">H180-F180</f>
        <v>43830.049999999988</v>
      </c>
      <c r="H180" s="149">
        <f>II.!$Q181</f>
        <v>73980.189999999988</v>
      </c>
      <c r="I180" s="149">
        <f t="shared" ref="I180" si="903">J180-H180</f>
        <v>34791.800000000003</v>
      </c>
      <c r="J180" s="149">
        <f>III.!$Q181</f>
        <v>108771.98999999999</v>
      </c>
      <c r="K180" s="149">
        <f t="shared" ref="K180" si="904">L180-J180</f>
        <v>-108771.98999999999</v>
      </c>
      <c r="L180" s="149">
        <f>IV.!$Q181</f>
        <v>0</v>
      </c>
      <c r="M180" s="149">
        <f t="shared" ref="M180" si="905">N180-L180</f>
        <v>0</v>
      </c>
      <c r="N180" s="149">
        <f>V.!$Q181</f>
        <v>0</v>
      </c>
      <c r="O180" s="149">
        <f t="shared" ref="O180" si="906">P180-N180</f>
        <v>0</v>
      </c>
      <c r="P180" s="149">
        <f>VI.!$Q181</f>
        <v>0</v>
      </c>
      <c r="Q180" s="149">
        <f t="shared" ref="Q180" si="907">R180-P180</f>
        <v>0</v>
      </c>
      <c r="R180" s="149">
        <f>VII.!$Q181</f>
        <v>0</v>
      </c>
      <c r="S180" s="149">
        <f t="shared" ref="S180" si="908">T180-R180</f>
        <v>0</v>
      </c>
      <c r="T180" s="149">
        <f>VIII.!$Q181</f>
        <v>0</v>
      </c>
      <c r="U180" s="149">
        <f t="shared" ref="U180" si="909">V180-T180</f>
        <v>0</v>
      </c>
      <c r="V180" s="149">
        <f>IX.!$Q181</f>
        <v>0</v>
      </c>
      <c r="W180" s="149">
        <f t="shared" ref="W180" si="910">X180-V180</f>
        <v>0</v>
      </c>
      <c r="X180" s="149">
        <f>X.!$Q181</f>
        <v>0</v>
      </c>
      <c r="Y180" s="149">
        <f t="shared" ref="Y180" si="911">Z180-X180</f>
        <v>0</v>
      </c>
      <c r="Z180" s="149">
        <f>XI.!$Q181</f>
        <v>0</v>
      </c>
      <c r="AA180" s="149">
        <f t="shared" ref="AA180" si="912">AB180-Z180</f>
        <v>0</v>
      </c>
      <c r="AB180" s="149">
        <f>XII.!$Q181</f>
        <v>0</v>
      </c>
    </row>
    <row r="181" spans="1:30" s="78" customFormat="1" ht="15.75" thickBot="1" x14ac:dyDescent="0.3">
      <c r="A181" s="123"/>
      <c r="B181" s="124"/>
      <c r="C181" s="109"/>
      <c r="D181" s="161"/>
      <c r="E181" s="163"/>
      <c r="F181" s="165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</row>
    <row r="182" spans="1:30" x14ac:dyDescent="0.2">
      <c r="A182" s="103" t="s">
        <v>151</v>
      </c>
      <c r="B182" s="98"/>
      <c r="C182" s="100" t="s">
        <v>280</v>
      </c>
      <c r="D182" s="146">
        <f>XII.!Q182</f>
        <v>76516</v>
      </c>
      <c r="E182" s="157">
        <f>I.!Q182</f>
        <v>76516</v>
      </c>
      <c r="F182" s="158">
        <f>I.!$Q183</f>
        <v>8238.6500000000015</v>
      </c>
      <c r="G182" s="144">
        <f t="shared" ref="G182" si="913">H182-F182</f>
        <v>8284.7599999999984</v>
      </c>
      <c r="H182" s="144">
        <f>II.!$Q183</f>
        <v>16523.41</v>
      </c>
      <c r="I182" s="144">
        <f t="shared" ref="I182" si="914">J182-H182</f>
        <v>9149.1600000000035</v>
      </c>
      <c r="J182" s="144">
        <f>III.!$Q183</f>
        <v>25672.570000000003</v>
      </c>
      <c r="K182" s="144">
        <f t="shared" ref="K182" si="915">L182-J182</f>
        <v>-25672.570000000003</v>
      </c>
      <c r="L182" s="144">
        <f>IV.!$Q183</f>
        <v>0</v>
      </c>
      <c r="M182" s="144">
        <f t="shared" ref="M182" si="916">N182-L182</f>
        <v>0</v>
      </c>
      <c r="N182" s="144">
        <f>V.!$Q183</f>
        <v>0</v>
      </c>
      <c r="O182" s="144">
        <f t="shared" ref="O182" si="917">P182-N182</f>
        <v>0</v>
      </c>
      <c r="P182" s="144">
        <f>VI.!$Q183</f>
        <v>0</v>
      </c>
      <c r="Q182" s="144">
        <f t="shared" ref="Q182" si="918">R182-P182</f>
        <v>0</v>
      </c>
      <c r="R182" s="144">
        <f>VII.!$Q183</f>
        <v>0</v>
      </c>
      <c r="S182" s="144">
        <f t="shared" ref="S182" si="919">T182-R182</f>
        <v>0</v>
      </c>
      <c r="T182" s="144">
        <f>VIII.!$Q183</f>
        <v>0</v>
      </c>
      <c r="U182" s="144">
        <f t="shared" ref="U182" si="920">V182-T182</f>
        <v>0</v>
      </c>
      <c r="V182" s="144">
        <f>IX.!$Q183</f>
        <v>0</v>
      </c>
      <c r="W182" s="144">
        <f t="shared" ref="W182" si="921">X182-V182</f>
        <v>0</v>
      </c>
      <c r="X182" s="144">
        <f>X.!$Q183</f>
        <v>0</v>
      </c>
      <c r="Y182" s="144">
        <f t="shared" ref="Y182" si="922">Z182-X182</f>
        <v>0</v>
      </c>
      <c r="Z182" s="144">
        <f>XI.!$Q183</f>
        <v>0</v>
      </c>
      <c r="AA182" s="144">
        <f t="shared" ref="AA182" si="923">AB182-Z182</f>
        <v>0</v>
      </c>
      <c r="AB182" s="144">
        <f>XII.!$Q183</f>
        <v>0</v>
      </c>
    </row>
    <row r="183" spans="1:30" x14ac:dyDescent="0.2">
      <c r="A183" s="91"/>
      <c r="B183" s="93"/>
      <c r="C183" s="95"/>
      <c r="D183" s="140"/>
      <c r="E183" s="141"/>
      <c r="F183" s="142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</row>
    <row r="184" spans="1:30" x14ac:dyDescent="0.2">
      <c r="A184" s="91" t="s">
        <v>152</v>
      </c>
      <c r="B184" s="93"/>
      <c r="C184" s="95" t="s">
        <v>153</v>
      </c>
      <c r="D184" s="140">
        <f>XII.!Q184</f>
        <v>2300</v>
      </c>
      <c r="E184" s="141">
        <f>I.!Q184</f>
        <v>2300</v>
      </c>
      <c r="F184" s="142">
        <f>I.!$Q185</f>
        <v>0</v>
      </c>
      <c r="G184" s="139">
        <f t="shared" ref="G184" si="924">H184-F184</f>
        <v>36</v>
      </c>
      <c r="H184" s="139">
        <f>II.!$Q185</f>
        <v>36</v>
      </c>
      <c r="I184" s="139">
        <f t="shared" ref="I184" si="925">J184-H184</f>
        <v>36</v>
      </c>
      <c r="J184" s="139">
        <f>III.!$Q185</f>
        <v>72</v>
      </c>
      <c r="K184" s="139">
        <f t="shared" ref="K184" si="926">L184-J184</f>
        <v>-72</v>
      </c>
      <c r="L184" s="139">
        <f>IV.!$Q185</f>
        <v>0</v>
      </c>
      <c r="M184" s="139">
        <f t="shared" ref="M184" si="927">N184-L184</f>
        <v>0</v>
      </c>
      <c r="N184" s="139">
        <f>V.!$Q185</f>
        <v>0</v>
      </c>
      <c r="O184" s="139">
        <f t="shared" ref="O184" si="928">P184-N184</f>
        <v>0</v>
      </c>
      <c r="P184" s="139">
        <f>VI.!$Q185</f>
        <v>0</v>
      </c>
      <c r="Q184" s="139">
        <f t="shared" ref="Q184" si="929">R184-P184</f>
        <v>0</v>
      </c>
      <c r="R184" s="139">
        <f>VII.!$Q185</f>
        <v>0</v>
      </c>
      <c r="S184" s="139">
        <f t="shared" ref="S184" si="930">T184-R184</f>
        <v>0</v>
      </c>
      <c r="T184" s="139">
        <f>VIII.!$Q185</f>
        <v>0</v>
      </c>
      <c r="U184" s="139">
        <f t="shared" ref="U184" si="931">V184-T184</f>
        <v>0</v>
      </c>
      <c r="V184" s="139">
        <f>IX.!$Q185</f>
        <v>0</v>
      </c>
      <c r="W184" s="139">
        <f t="shared" ref="W184" si="932">X184-V184</f>
        <v>0</v>
      </c>
      <c r="X184" s="139">
        <f>X.!$Q185</f>
        <v>0</v>
      </c>
      <c r="Y184" s="139">
        <f t="shared" ref="Y184" si="933">Z184-X184</f>
        <v>0</v>
      </c>
      <c r="Z184" s="139">
        <f>XI.!$Q185</f>
        <v>0</v>
      </c>
      <c r="AA184" s="139">
        <f t="shared" ref="AA184" si="934">AB184-Z184</f>
        <v>0</v>
      </c>
      <c r="AB184" s="139">
        <f>XII.!$Q185</f>
        <v>0</v>
      </c>
    </row>
    <row r="185" spans="1:30" x14ac:dyDescent="0.2">
      <c r="A185" s="91"/>
      <c r="B185" s="93"/>
      <c r="C185" s="95"/>
      <c r="D185" s="140"/>
      <c r="E185" s="141"/>
      <c r="F185" s="142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</row>
    <row r="186" spans="1:30" x14ac:dyDescent="0.2">
      <c r="A186" s="91" t="s">
        <v>155</v>
      </c>
      <c r="B186" s="93"/>
      <c r="C186" s="95" t="s">
        <v>156</v>
      </c>
      <c r="D186" s="140">
        <f>XII.!Q186</f>
        <v>17100</v>
      </c>
      <c r="E186" s="141">
        <f>I.!Q186</f>
        <v>17100</v>
      </c>
      <c r="F186" s="142">
        <f>I.!$Q187</f>
        <v>311.60000000000002</v>
      </c>
      <c r="G186" s="139">
        <f t="shared" ref="G186" si="935">H186-F186</f>
        <v>546.38</v>
      </c>
      <c r="H186" s="139">
        <f>II.!$Q187</f>
        <v>857.98</v>
      </c>
      <c r="I186" s="139">
        <f t="shared" ref="I186" si="936">J186-H186</f>
        <v>397.06999999999994</v>
      </c>
      <c r="J186" s="139">
        <f>III.!$Q187</f>
        <v>1255.05</v>
      </c>
      <c r="K186" s="139">
        <f t="shared" ref="K186" si="937">L186-J186</f>
        <v>-1255.05</v>
      </c>
      <c r="L186" s="139">
        <f>IV.!$Q187</f>
        <v>0</v>
      </c>
      <c r="M186" s="139">
        <f t="shared" ref="M186" si="938">N186-L186</f>
        <v>0</v>
      </c>
      <c r="N186" s="139">
        <f>V.!$Q187</f>
        <v>0</v>
      </c>
      <c r="O186" s="139">
        <f t="shared" ref="O186" si="939">P186-N186</f>
        <v>0</v>
      </c>
      <c r="P186" s="139">
        <f>VI.!$Q187</f>
        <v>0</v>
      </c>
      <c r="Q186" s="139">
        <f t="shared" ref="Q186" si="940">R186-P186</f>
        <v>0</v>
      </c>
      <c r="R186" s="139">
        <f>VII.!$Q187</f>
        <v>0</v>
      </c>
      <c r="S186" s="139">
        <f t="shared" ref="S186" si="941">T186-R186</f>
        <v>0</v>
      </c>
      <c r="T186" s="139">
        <f>VIII.!$Q187</f>
        <v>0</v>
      </c>
      <c r="U186" s="139">
        <f t="shared" ref="U186" si="942">V186-T186</f>
        <v>0</v>
      </c>
      <c r="V186" s="139">
        <f>IX.!$Q187</f>
        <v>0</v>
      </c>
      <c r="W186" s="139">
        <f t="shared" ref="W186" si="943">X186-V186</f>
        <v>0</v>
      </c>
      <c r="X186" s="139">
        <f>X.!$Q187</f>
        <v>0</v>
      </c>
      <c r="Y186" s="139">
        <f t="shared" ref="Y186" si="944">Z186-X186</f>
        <v>0</v>
      </c>
      <c r="Z186" s="139">
        <f>XI.!$Q187</f>
        <v>0</v>
      </c>
      <c r="AA186" s="139">
        <f t="shared" ref="AA186" si="945">AB186-Z186</f>
        <v>0</v>
      </c>
      <c r="AB186" s="139">
        <f>XII.!$Q187</f>
        <v>0</v>
      </c>
    </row>
    <row r="187" spans="1:30" x14ac:dyDescent="0.2">
      <c r="A187" s="91"/>
      <c r="B187" s="93"/>
      <c r="C187" s="95"/>
      <c r="D187" s="140"/>
      <c r="E187" s="141"/>
      <c r="F187" s="142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</row>
    <row r="188" spans="1:30" ht="15" x14ac:dyDescent="0.2">
      <c r="A188" s="91" t="s">
        <v>157</v>
      </c>
      <c r="B188" s="93"/>
      <c r="C188" s="95" t="s">
        <v>158</v>
      </c>
      <c r="D188" s="140">
        <f>XII.!Q188</f>
        <v>104300</v>
      </c>
      <c r="E188" s="141">
        <f>I.!Q188</f>
        <v>104300</v>
      </c>
      <c r="F188" s="142">
        <f>I.!$Q189</f>
        <v>6907.59</v>
      </c>
      <c r="G188" s="139">
        <f t="shared" ref="G188" si="946">H188-F188</f>
        <v>6863.4499999999989</v>
      </c>
      <c r="H188" s="139">
        <f>II.!$Q189</f>
        <v>13771.039999999999</v>
      </c>
      <c r="I188" s="139">
        <f t="shared" ref="I188" si="947">J188-H188</f>
        <v>6646.35</v>
      </c>
      <c r="J188" s="139">
        <f>III.!$Q189</f>
        <v>20417.39</v>
      </c>
      <c r="K188" s="139">
        <f t="shared" ref="K188" si="948">L188-J188</f>
        <v>-20417.39</v>
      </c>
      <c r="L188" s="139">
        <f>IV.!$Q189</f>
        <v>0</v>
      </c>
      <c r="M188" s="139">
        <f t="shared" ref="M188" si="949">N188-L188</f>
        <v>0</v>
      </c>
      <c r="N188" s="139">
        <f>V.!$Q189</f>
        <v>0</v>
      </c>
      <c r="O188" s="139">
        <f t="shared" ref="O188" si="950">P188-N188</f>
        <v>0</v>
      </c>
      <c r="P188" s="139">
        <f>VI.!$Q189</f>
        <v>0</v>
      </c>
      <c r="Q188" s="139">
        <f t="shared" ref="Q188" si="951">R188-P188</f>
        <v>0</v>
      </c>
      <c r="R188" s="139">
        <f>VII.!$Q189</f>
        <v>0</v>
      </c>
      <c r="S188" s="139">
        <f t="shared" ref="S188" si="952">T188-R188</f>
        <v>0</v>
      </c>
      <c r="T188" s="139">
        <f>VIII.!$Q189</f>
        <v>0</v>
      </c>
      <c r="U188" s="139">
        <f t="shared" ref="U188" si="953">V188-T188</f>
        <v>0</v>
      </c>
      <c r="V188" s="139">
        <f>IX.!$Q189</f>
        <v>0</v>
      </c>
      <c r="W188" s="139">
        <f t="shared" ref="W188" si="954">X188-V188</f>
        <v>0</v>
      </c>
      <c r="X188" s="139">
        <f>X.!$Q189</f>
        <v>0</v>
      </c>
      <c r="Y188" s="139">
        <f t="shared" ref="Y188" si="955">Z188-X188</f>
        <v>0</v>
      </c>
      <c r="Z188" s="139">
        <f>XI.!$Q189</f>
        <v>0</v>
      </c>
      <c r="AA188" s="139">
        <f t="shared" ref="AA188" si="956">AB188-Z188</f>
        <v>0</v>
      </c>
      <c r="AB188" s="139">
        <f>XII.!$Q189</f>
        <v>0</v>
      </c>
      <c r="AC188" s="72"/>
      <c r="AD188" s="72"/>
    </row>
    <row r="189" spans="1:30" ht="15" x14ac:dyDescent="0.2">
      <c r="A189" s="91"/>
      <c r="B189" s="93"/>
      <c r="C189" s="95"/>
      <c r="D189" s="140"/>
      <c r="E189" s="141"/>
      <c r="F189" s="142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72"/>
      <c r="AD189" s="72"/>
    </row>
    <row r="190" spans="1:30" ht="15" x14ac:dyDescent="0.2">
      <c r="A190" s="91"/>
      <c r="B190" s="93" t="s">
        <v>281</v>
      </c>
      <c r="C190" s="95" t="s">
        <v>286</v>
      </c>
      <c r="D190" s="140">
        <f>XII.!Q190</f>
        <v>11500</v>
      </c>
      <c r="E190" s="141">
        <f>I.!Q190</f>
        <v>11500</v>
      </c>
      <c r="F190" s="142">
        <f>I.!$Q191</f>
        <v>148.24</v>
      </c>
      <c r="G190" s="139">
        <f t="shared" ref="G190" si="957">H190-F190</f>
        <v>114.58999999999997</v>
      </c>
      <c r="H190" s="139">
        <f>II.!$Q191</f>
        <v>262.83</v>
      </c>
      <c r="I190" s="139">
        <f t="shared" ref="I190" si="958">J190-H190</f>
        <v>118.68</v>
      </c>
      <c r="J190" s="139">
        <f>III.!$Q191</f>
        <v>381.51</v>
      </c>
      <c r="K190" s="139">
        <f t="shared" ref="K190" si="959">L190-J190</f>
        <v>-381.51</v>
      </c>
      <c r="L190" s="139">
        <f>IV.!$Q191</f>
        <v>0</v>
      </c>
      <c r="M190" s="139">
        <f t="shared" ref="M190" si="960">N190-L190</f>
        <v>0</v>
      </c>
      <c r="N190" s="139">
        <f>V.!$Q191</f>
        <v>0</v>
      </c>
      <c r="O190" s="139">
        <f t="shared" ref="O190" si="961">P190-N190</f>
        <v>0</v>
      </c>
      <c r="P190" s="139">
        <f>VI.!$Q191</f>
        <v>0</v>
      </c>
      <c r="Q190" s="139">
        <f t="shared" ref="Q190" si="962">R190-P190</f>
        <v>0</v>
      </c>
      <c r="R190" s="139">
        <f>VII.!$Q191</f>
        <v>0</v>
      </c>
      <c r="S190" s="139">
        <f t="shared" ref="S190" si="963">T190-R190</f>
        <v>0</v>
      </c>
      <c r="T190" s="139">
        <f>VIII.!$Q191</f>
        <v>0</v>
      </c>
      <c r="U190" s="139">
        <f t="shared" ref="U190" si="964">V190-T190</f>
        <v>0</v>
      </c>
      <c r="V190" s="139">
        <f>IX.!$Q191</f>
        <v>0</v>
      </c>
      <c r="W190" s="139">
        <f t="shared" ref="W190" si="965">X190-V190</f>
        <v>0</v>
      </c>
      <c r="X190" s="139">
        <f>X.!$Q191</f>
        <v>0</v>
      </c>
      <c r="Y190" s="139">
        <f t="shared" ref="Y190" si="966">Z190-X190</f>
        <v>0</v>
      </c>
      <c r="Z190" s="139">
        <f>XI.!$Q191</f>
        <v>0</v>
      </c>
      <c r="AA190" s="139">
        <f t="shared" ref="AA190" si="967">AB190-Z190</f>
        <v>0</v>
      </c>
      <c r="AB190" s="139">
        <f>XII.!$Q191</f>
        <v>0</v>
      </c>
      <c r="AC190" s="72"/>
      <c r="AD190" s="72"/>
    </row>
    <row r="191" spans="1:30" ht="15" x14ac:dyDescent="0.2">
      <c r="A191" s="91"/>
      <c r="B191" s="93"/>
      <c r="C191" s="95"/>
      <c r="D191" s="140"/>
      <c r="E191" s="141"/>
      <c r="F191" s="142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72"/>
      <c r="AD191" s="72"/>
    </row>
    <row r="192" spans="1:30" ht="15" x14ac:dyDescent="0.2">
      <c r="A192" s="91"/>
      <c r="B192" s="93" t="s">
        <v>281</v>
      </c>
      <c r="C192" s="95" t="s">
        <v>287</v>
      </c>
      <c r="D192" s="140">
        <f>XII.!Q192</f>
        <v>55476</v>
      </c>
      <c r="E192" s="141">
        <f>I.!Q192</f>
        <v>13744</v>
      </c>
      <c r="F192" s="142">
        <f>I.!$Q193</f>
        <v>247.71</v>
      </c>
      <c r="G192" s="139">
        <f t="shared" ref="G192" si="968">H192-F192</f>
        <v>8993.8900000000012</v>
      </c>
      <c r="H192" s="139">
        <f>II.!$Q193</f>
        <v>9241.6</v>
      </c>
      <c r="I192" s="139">
        <f t="shared" ref="I192" si="969">J192-H192</f>
        <v>4592.8499999999985</v>
      </c>
      <c r="J192" s="139">
        <f>III.!$Q193</f>
        <v>13834.449999999999</v>
      </c>
      <c r="K192" s="139">
        <f t="shared" ref="K192" si="970">L192-J192</f>
        <v>-13834.449999999999</v>
      </c>
      <c r="L192" s="139">
        <f>IV.!$Q193</f>
        <v>0</v>
      </c>
      <c r="M192" s="139">
        <f t="shared" ref="M192" si="971">N192-L192</f>
        <v>0</v>
      </c>
      <c r="N192" s="139">
        <f>V.!$Q193</f>
        <v>0</v>
      </c>
      <c r="O192" s="139">
        <f t="shared" ref="O192" si="972">P192-N192</f>
        <v>0</v>
      </c>
      <c r="P192" s="139">
        <f>VI.!$Q193</f>
        <v>0</v>
      </c>
      <c r="Q192" s="139">
        <f t="shared" ref="Q192" si="973">R192-P192</f>
        <v>0</v>
      </c>
      <c r="R192" s="139">
        <f>VII.!$Q193</f>
        <v>0</v>
      </c>
      <c r="S192" s="139">
        <f t="shared" ref="S192" si="974">T192-R192</f>
        <v>0</v>
      </c>
      <c r="T192" s="139">
        <f>VIII.!$Q193</f>
        <v>0</v>
      </c>
      <c r="U192" s="139">
        <f t="shared" ref="U192" si="975">V192-T192</f>
        <v>0</v>
      </c>
      <c r="V192" s="139">
        <f>IX.!$Q193</f>
        <v>0</v>
      </c>
      <c r="W192" s="139">
        <f t="shared" ref="W192" si="976">X192-V192</f>
        <v>0</v>
      </c>
      <c r="X192" s="139">
        <f>X.!$Q193</f>
        <v>0</v>
      </c>
      <c r="Y192" s="139">
        <f t="shared" ref="Y192" si="977">Z192-X192</f>
        <v>0</v>
      </c>
      <c r="Z192" s="139">
        <f>XI.!$Q193</f>
        <v>0</v>
      </c>
      <c r="AA192" s="139">
        <f t="shared" ref="AA192" si="978">AB192-Z192</f>
        <v>0</v>
      </c>
      <c r="AB192" s="139">
        <f>XII.!$Q193</f>
        <v>0</v>
      </c>
      <c r="AC192" s="72"/>
      <c r="AD192" s="72"/>
    </row>
    <row r="193" spans="1:30" ht="15" x14ac:dyDescent="0.2">
      <c r="A193" s="91"/>
      <c r="B193" s="93"/>
      <c r="C193" s="95"/>
      <c r="D193" s="140"/>
      <c r="E193" s="141"/>
      <c r="F193" s="142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72"/>
      <c r="AD193" s="72"/>
    </row>
    <row r="194" spans="1:30" x14ac:dyDescent="0.2">
      <c r="A194" s="91"/>
      <c r="B194" s="93" t="s">
        <v>281</v>
      </c>
      <c r="C194" s="95" t="s">
        <v>288</v>
      </c>
      <c r="D194" s="140">
        <f>XII.!Q194</f>
        <v>13744</v>
      </c>
      <c r="E194" s="141">
        <f>I.!Q194</f>
        <v>55476</v>
      </c>
      <c r="F194" s="142">
        <f>I.!$Q195</f>
        <v>4640.9699999999993</v>
      </c>
      <c r="G194" s="139">
        <f t="shared" ref="G194" si="979">H194-F194</f>
        <v>-4206.9199999999992</v>
      </c>
      <c r="H194" s="139">
        <f>II.!$Q195</f>
        <v>434.05</v>
      </c>
      <c r="I194" s="139">
        <f t="shared" ref="I194" si="980">J194-H194</f>
        <v>192.99999999999994</v>
      </c>
      <c r="J194" s="139">
        <f>III.!$Q195</f>
        <v>627.04999999999995</v>
      </c>
      <c r="K194" s="139">
        <f t="shared" ref="K194" si="981">L194-J194</f>
        <v>-627.04999999999995</v>
      </c>
      <c r="L194" s="139">
        <f>IV.!$Q195</f>
        <v>0</v>
      </c>
      <c r="M194" s="139">
        <f t="shared" ref="M194" si="982">N194-L194</f>
        <v>0</v>
      </c>
      <c r="N194" s="139">
        <f>V.!$Q195</f>
        <v>0</v>
      </c>
      <c r="O194" s="139">
        <f t="shared" ref="O194" si="983">P194-N194</f>
        <v>0</v>
      </c>
      <c r="P194" s="139">
        <f>VI.!$Q195</f>
        <v>0</v>
      </c>
      <c r="Q194" s="139">
        <f t="shared" ref="Q194" si="984">R194-P194</f>
        <v>0</v>
      </c>
      <c r="R194" s="139">
        <f>VII.!$Q195</f>
        <v>0</v>
      </c>
      <c r="S194" s="139">
        <f t="shared" ref="S194" si="985">T194-R194</f>
        <v>0</v>
      </c>
      <c r="T194" s="139">
        <f>VIII.!$Q195</f>
        <v>0</v>
      </c>
      <c r="U194" s="139">
        <f t="shared" ref="U194" si="986">V194-T194</f>
        <v>0</v>
      </c>
      <c r="V194" s="139">
        <f>IX.!$Q195</f>
        <v>0</v>
      </c>
      <c r="W194" s="139">
        <f t="shared" ref="W194" si="987">X194-V194</f>
        <v>0</v>
      </c>
      <c r="X194" s="139">
        <f>X.!$Q195</f>
        <v>0</v>
      </c>
      <c r="Y194" s="139">
        <f t="shared" ref="Y194" si="988">Z194-X194</f>
        <v>0</v>
      </c>
      <c r="Z194" s="139">
        <f>XI.!$Q195</f>
        <v>0</v>
      </c>
      <c r="AA194" s="139">
        <f t="shared" ref="AA194" si="989">AB194-Z194</f>
        <v>0</v>
      </c>
      <c r="AB194" s="139">
        <f>XII.!$Q195</f>
        <v>0</v>
      </c>
    </row>
    <row r="195" spans="1:30" x14ac:dyDescent="0.2">
      <c r="A195" s="91"/>
      <c r="B195" s="93"/>
      <c r="C195" s="95"/>
      <c r="D195" s="140"/>
      <c r="E195" s="141"/>
      <c r="F195" s="142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</row>
    <row r="196" spans="1:30" x14ac:dyDescent="0.2">
      <c r="A196" s="91"/>
      <c r="B196" s="93" t="s">
        <v>281</v>
      </c>
      <c r="C196" s="95" t="s">
        <v>289</v>
      </c>
      <c r="D196" s="140">
        <f>XII.!Q196</f>
        <v>16980</v>
      </c>
      <c r="E196" s="141">
        <f>I.!Q196</f>
        <v>16980</v>
      </c>
      <c r="F196" s="142">
        <f>I.!$Q197</f>
        <v>1340</v>
      </c>
      <c r="G196" s="139">
        <f t="shared" ref="G196" si="990">H196-F196</f>
        <v>1397.63</v>
      </c>
      <c r="H196" s="139">
        <f>II.!$Q197</f>
        <v>2737.63</v>
      </c>
      <c r="I196" s="139">
        <f t="shared" ref="I196:I216" si="991">J196-H196</f>
        <v>1382.4099999999999</v>
      </c>
      <c r="J196" s="139">
        <f>III.!$Q197</f>
        <v>4120.04</v>
      </c>
      <c r="K196" s="139">
        <f t="shared" ref="K196:K216" si="992">L196-J196</f>
        <v>-4120.04</v>
      </c>
      <c r="L196" s="139">
        <f>IV.!$Q197</f>
        <v>0</v>
      </c>
      <c r="M196" s="139">
        <f t="shared" ref="M196:M216" si="993">N196-L196</f>
        <v>0</v>
      </c>
      <c r="N196" s="139">
        <f>V.!$Q197</f>
        <v>0</v>
      </c>
      <c r="O196" s="139">
        <f t="shared" ref="O196:O216" si="994">P196-N196</f>
        <v>0</v>
      </c>
      <c r="P196" s="139">
        <f>VI.!$Q197</f>
        <v>0</v>
      </c>
      <c r="Q196" s="139">
        <f t="shared" ref="Q196:Q216" si="995">R196-P196</f>
        <v>0</v>
      </c>
      <c r="R196" s="139">
        <f>VII.!$Q197</f>
        <v>0</v>
      </c>
      <c r="S196" s="139">
        <f t="shared" ref="S196:S216" si="996">T196-R196</f>
        <v>0</v>
      </c>
      <c r="T196" s="139">
        <f>VIII.!$Q197</f>
        <v>0</v>
      </c>
      <c r="U196" s="139">
        <f t="shared" ref="U196:U216" si="997">V196-T196</f>
        <v>0</v>
      </c>
      <c r="V196" s="139">
        <f>IX.!$Q197</f>
        <v>0</v>
      </c>
      <c r="W196" s="139">
        <f t="shared" ref="W196:W216" si="998">X196-V196</f>
        <v>0</v>
      </c>
      <c r="X196" s="139">
        <f>X.!$Q197</f>
        <v>0</v>
      </c>
      <c r="Y196" s="139">
        <f t="shared" ref="Y196:Y216" si="999">Z196-X196</f>
        <v>0</v>
      </c>
      <c r="Z196" s="139">
        <f>XI.!$Q197</f>
        <v>0</v>
      </c>
      <c r="AA196" s="139">
        <f t="shared" ref="AA196:AA216" si="1000">AB196-Z196</f>
        <v>0</v>
      </c>
      <c r="AB196" s="139">
        <f>XII.!$Q197</f>
        <v>0</v>
      </c>
    </row>
    <row r="197" spans="1:30" x14ac:dyDescent="0.2">
      <c r="A197" s="91"/>
      <c r="B197" s="93"/>
      <c r="C197" s="95"/>
      <c r="D197" s="140"/>
      <c r="E197" s="141"/>
      <c r="F197" s="142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</row>
    <row r="198" spans="1:30" ht="12.75" customHeight="1" x14ac:dyDescent="0.2">
      <c r="A198" s="91"/>
      <c r="B198" s="93" t="s">
        <v>281</v>
      </c>
      <c r="C198" s="95" t="s">
        <v>290</v>
      </c>
      <c r="D198" s="140">
        <f>XII.!Q196</f>
        <v>16980</v>
      </c>
      <c r="E198" s="141">
        <f>I.!Q198</f>
        <v>6600</v>
      </c>
      <c r="F198" s="142">
        <f>I.!$Q199</f>
        <v>528.25</v>
      </c>
      <c r="G198" s="139">
        <f t="shared" ref="G198" si="1001">H198-F198</f>
        <v>327.59000000000003</v>
      </c>
      <c r="H198" s="139">
        <f>II.!$Q199</f>
        <v>855.84</v>
      </c>
      <c r="I198" s="139">
        <f t="shared" si="991"/>
        <v>235.88</v>
      </c>
      <c r="J198" s="139">
        <f>III.!$Q199</f>
        <v>1091.72</v>
      </c>
      <c r="K198" s="139">
        <f t="shared" si="992"/>
        <v>-1091.72</v>
      </c>
      <c r="L198" s="139">
        <f>IV.!$Q199</f>
        <v>0</v>
      </c>
      <c r="M198" s="139">
        <f t="shared" si="993"/>
        <v>0</v>
      </c>
      <c r="N198" s="139">
        <f>V.!$Q199</f>
        <v>0</v>
      </c>
      <c r="O198" s="139">
        <f t="shared" si="994"/>
        <v>0</v>
      </c>
      <c r="P198" s="139">
        <f>VI.!$Q199</f>
        <v>0</v>
      </c>
      <c r="Q198" s="139">
        <f t="shared" si="995"/>
        <v>0</v>
      </c>
      <c r="R198" s="139">
        <f>VII.!$Q199</f>
        <v>0</v>
      </c>
      <c r="S198" s="139">
        <f t="shared" si="996"/>
        <v>0</v>
      </c>
      <c r="T198" s="139">
        <f>VIII.!$Q199</f>
        <v>0</v>
      </c>
      <c r="U198" s="139">
        <f t="shared" si="997"/>
        <v>0</v>
      </c>
      <c r="V198" s="139">
        <f>IX.!$Q199</f>
        <v>0</v>
      </c>
      <c r="W198" s="139">
        <f t="shared" si="998"/>
        <v>0</v>
      </c>
      <c r="X198" s="139">
        <f>X.!$Q199</f>
        <v>0</v>
      </c>
      <c r="Y198" s="139">
        <f t="shared" si="999"/>
        <v>0</v>
      </c>
      <c r="Z198" s="139">
        <f>XI.!$Q199</f>
        <v>0</v>
      </c>
      <c r="AA198" s="139">
        <f t="shared" si="1000"/>
        <v>0</v>
      </c>
      <c r="AB198" s="139">
        <f>XII.!$Q199</f>
        <v>0</v>
      </c>
    </row>
    <row r="199" spans="1:30" x14ac:dyDescent="0.2">
      <c r="A199" s="91"/>
      <c r="B199" s="93"/>
      <c r="C199" s="95"/>
      <c r="D199" s="140"/>
      <c r="E199" s="141"/>
      <c r="F199" s="142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</row>
    <row r="200" spans="1:30" ht="12.75" customHeight="1" x14ac:dyDescent="0.2">
      <c r="A200" s="91"/>
      <c r="B200" s="93" t="s">
        <v>157</v>
      </c>
      <c r="C200" s="95" t="s">
        <v>308</v>
      </c>
      <c r="D200" s="140">
        <f>XII.!Q200</f>
        <v>0</v>
      </c>
      <c r="E200" s="141">
        <f>I.!F199</f>
        <v>0</v>
      </c>
      <c r="F200" s="142">
        <f>I.!$Q199</f>
        <v>528.25</v>
      </c>
      <c r="G200" s="139">
        <f t="shared" ref="G200" si="1002">H200-F200</f>
        <v>-289.15999999999997</v>
      </c>
      <c r="H200" s="139">
        <f>II.!$Q201</f>
        <v>239.09</v>
      </c>
      <c r="I200" s="139">
        <f t="shared" si="991"/>
        <v>123.53</v>
      </c>
      <c r="J200" s="139">
        <f>III.!$Q201</f>
        <v>362.62</v>
      </c>
      <c r="K200" s="139">
        <f t="shared" si="992"/>
        <v>-362.62</v>
      </c>
      <c r="L200" s="139">
        <f>IV.!$Q201</f>
        <v>0</v>
      </c>
      <c r="M200" s="139">
        <f t="shared" si="993"/>
        <v>0</v>
      </c>
      <c r="N200" s="139">
        <f>V.!$Q201</f>
        <v>0</v>
      </c>
      <c r="O200" s="139">
        <f t="shared" si="994"/>
        <v>0</v>
      </c>
      <c r="P200" s="139">
        <f>VI.!$Q201</f>
        <v>0</v>
      </c>
      <c r="Q200" s="139">
        <f t="shared" si="995"/>
        <v>0</v>
      </c>
      <c r="R200" s="139">
        <f>VII.!$Q201</f>
        <v>0</v>
      </c>
      <c r="S200" s="139">
        <f t="shared" si="996"/>
        <v>0</v>
      </c>
      <c r="T200" s="139">
        <f>VIII.!$Q201</f>
        <v>0</v>
      </c>
      <c r="U200" s="139">
        <f t="shared" si="997"/>
        <v>0</v>
      </c>
      <c r="V200" s="139">
        <f>IX.!$Q201</f>
        <v>0</v>
      </c>
      <c r="W200" s="139">
        <f t="shared" si="998"/>
        <v>0</v>
      </c>
      <c r="X200" s="139">
        <f>X.!$Q201</f>
        <v>0</v>
      </c>
      <c r="Y200" s="139">
        <f t="shared" si="999"/>
        <v>0</v>
      </c>
      <c r="Z200" s="139">
        <f>XI.!$Q201</f>
        <v>0</v>
      </c>
      <c r="AA200" s="139">
        <f t="shared" si="1000"/>
        <v>0</v>
      </c>
      <c r="AB200" s="139">
        <f>XII.!$Q201</f>
        <v>0</v>
      </c>
    </row>
    <row r="201" spans="1:30" x14ac:dyDescent="0.2">
      <c r="A201" s="91"/>
      <c r="B201" s="93"/>
      <c r="C201" s="95"/>
      <c r="D201" s="140"/>
      <c r="E201" s="141"/>
      <c r="F201" s="142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</row>
    <row r="202" spans="1:30" x14ac:dyDescent="0.2">
      <c r="A202" s="91" t="s">
        <v>159</v>
      </c>
      <c r="B202" s="93"/>
      <c r="C202" s="95" t="s">
        <v>160</v>
      </c>
      <c r="D202" s="140">
        <f>XII.!Q202</f>
        <v>133000</v>
      </c>
      <c r="E202" s="141">
        <f>I.!Q200</f>
        <v>133000</v>
      </c>
      <c r="F202" s="142">
        <f>I.!$Q201</f>
        <v>4850.38</v>
      </c>
      <c r="G202" s="139">
        <f t="shared" ref="G202" si="1003">H202-F202</f>
        <v>3329.3599999999997</v>
      </c>
      <c r="H202" s="139">
        <f>II.!$Q203</f>
        <v>8179.74</v>
      </c>
      <c r="I202" s="139">
        <f t="shared" si="991"/>
        <v>5951.2199999999993</v>
      </c>
      <c r="J202" s="139">
        <f>III.!$Q203</f>
        <v>14130.96</v>
      </c>
      <c r="K202" s="139">
        <f t="shared" si="992"/>
        <v>-14130.96</v>
      </c>
      <c r="L202" s="139">
        <f>IV.!$Q203</f>
        <v>0</v>
      </c>
      <c r="M202" s="139">
        <f t="shared" si="993"/>
        <v>0</v>
      </c>
      <c r="N202" s="139">
        <f>V.!$Q203</f>
        <v>0</v>
      </c>
      <c r="O202" s="139">
        <f t="shared" si="994"/>
        <v>0</v>
      </c>
      <c r="P202" s="139">
        <f>VI.!$Q203</f>
        <v>0</v>
      </c>
      <c r="Q202" s="139">
        <f t="shared" si="995"/>
        <v>0</v>
      </c>
      <c r="R202" s="139">
        <f>VII.!$Q203</f>
        <v>0</v>
      </c>
      <c r="S202" s="139">
        <f t="shared" si="996"/>
        <v>0</v>
      </c>
      <c r="T202" s="139">
        <f>VIII.!$Q203</f>
        <v>0</v>
      </c>
      <c r="U202" s="139">
        <f t="shared" si="997"/>
        <v>0</v>
      </c>
      <c r="V202" s="139">
        <f>IX.!$Q203</f>
        <v>0</v>
      </c>
      <c r="W202" s="139">
        <f t="shared" si="998"/>
        <v>0</v>
      </c>
      <c r="X202" s="139">
        <f>X.!$Q203</f>
        <v>0</v>
      </c>
      <c r="Y202" s="139">
        <f t="shared" si="999"/>
        <v>0</v>
      </c>
      <c r="Z202" s="139">
        <f>XI.!$Q203</f>
        <v>0</v>
      </c>
      <c r="AA202" s="139">
        <f t="shared" si="1000"/>
        <v>0</v>
      </c>
      <c r="AB202" s="139">
        <f>XII.!$Q203</f>
        <v>0</v>
      </c>
    </row>
    <row r="203" spans="1:30" x14ac:dyDescent="0.2">
      <c r="A203" s="91"/>
      <c r="B203" s="93"/>
      <c r="C203" s="95"/>
      <c r="D203" s="140"/>
      <c r="E203" s="141"/>
      <c r="F203" s="142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</row>
    <row r="204" spans="1:30" x14ac:dyDescent="0.2">
      <c r="A204" s="91" t="s">
        <v>161</v>
      </c>
      <c r="B204" s="93"/>
      <c r="C204" s="99" t="s">
        <v>162</v>
      </c>
      <c r="D204" s="140">
        <f>XII.!Q204</f>
        <v>12500</v>
      </c>
      <c r="E204" s="141">
        <f>I.!Q202</f>
        <v>12500</v>
      </c>
      <c r="F204" s="142">
        <f>I.!$Q203</f>
        <v>0</v>
      </c>
      <c r="G204" s="139">
        <f t="shared" ref="G204" si="1004">H204-F204</f>
        <v>0</v>
      </c>
      <c r="H204" s="139">
        <f>II.!$Q205</f>
        <v>0</v>
      </c>
      <c r="I204" s="139">
        <f t="shared" si="991"/>
        <v>0</v>
      </c>
      <c r="J204" s="139">
        <f>III.!$Q205</f>
        <v>0</v>
      </c>
      <c r="K204" s="139">
        <f t="shared" si="992"/>
        <v>0</v>
      </c>
      <c r="L204" s="139">
        <f>IV.!$Q205</f>
        <v>0</v>
      </c>
      <c r="M204" s="139">
        <f t="shared" si="993"/>
        <v>0</v>
      </c>
      <c r="N204" s="139">
        <f>V.!$Q205</f>
        <v>0</v>
      </c>
      <c r="O204" s="139">
        <f t="shared" si="994"/>
        <v>0</v>
      </c>
      <c r="P204" s="139">
        <f>VI.!$Q205</f>
        <v>0</v>
      </c>
      <c r="Q204" s="139">
        <f t="shared" si="995"/>
        <v>0</v>
      </c>
      <c r="R204" s="139">
        <f>VII.!$Q205</f>
        <v>0</v>
      </c>
      <c r="S204" s="139">
        <f t="shared" si="996"/>
        <v>0</v>
      </c>
      <c r="T204" s="139">
        <f>VIII.!$Q205</f>
        <v>0</v>
      </c>
      <c r="U204" s="139">
        <f t="shared" si="997"/>
        <v>0</v>
      </c>
      <c r="V204" s="139">
        <f>IX.!$Q205</f>
        <v>0</v>
      </c>
      <c r="W204" s="139">
        <f t="shared" si="998"/>
        <v>0</v>
      </c>
      <c r="X204" s="139">
        <f>X.!$Q205</f>
        <v>0</v>
      </c>
      <c r="Y204" s="139">
        <f t="shared" si="999"/>
        <v>0</v>
      </c>
      <c r="Z204" s="139">
        <f>XI.!$Q205</f>
        <v>0</v>
      </c>
      <c r="AA204" s="139">
        <f t="shared" si="1000"/>
        <v>0</v>
      </c>
      <c r="AB204" s="139">
        <f>XII.!$Q205</f>
        <v>0</v>
      </c>
    </row>
    <row r="205" spans="1:30" ht="15" x14ac:dyDescent="0.2">
      <c r="A205" s="91"/>
      <c r="B205" s="93"/>
      <c r="C205" s="100"/>
      <c r="D205" s="140"/>
      <c r="E205" s="141"/>
      <c r="F205" s="142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72"/>
    </row>
    <row r="206" spans="1:30" ht="15" x14ac:dyDescent="0.2">
      <c r="A206" s="91" t="s">
        <v>163</v>
      </c>
      <c r="B206" s="93"/>
      <c r="C206" s="95" t="s">
        <v>164</v>
      </c>
      <c r="D206" s="140">
        <f>XII.!Q206</f>
        <v>79500</v>
      </c>
      <c r="E206" s="141">
        <f>I.!Q204</f>
        <v>79500</v>
      </c>
      <c r="F206" s="142">
        <f>I.!$Q205</f>
        <v>3251.0299999999997</v>
      </c>
      <c r="G206" s="139">
        <f t="shared" ref="G206" si="1005">H206-F206</f>
        <v>17040.5</v>
      </c>
      <c r="H206" s="139">
        <f>II.!$Q207</f>
        <v>20291.53</v>
      </c>
      <c r="I206" s="139">
        <f t="shared" si="991"/>
        <v>6772.7200000000012</v>
      </c>
      <c r="J206" s="139">
        <f>III.!$Q207</f>
        <v>27064.25</v>
      </c>
      <c r="K206" s="139">
        <f t="shared" si="992"/>
        <v>-27064.25</v>
      </c>
      <c r="L206" s="139">
        <f>IV.!$Q207</f>
        <v>0</v>
      </c>
      <c r="M206" s="139">
        <f t="shared" si="993"/>
        <v>0</v>
      </c>
      <c r="N206" s="139">
        <f>V.!$Q207</f>
        <v>0</v>
      </c>
      <c r="O206" s="139">
        <f t="shared" si="994"/>
        <v>0</v>
      </c>
      <c r="P206" s="139">
        <f>VI.!$Q207</f>
        <v>0</v>
      </c>
      <c r="Q206" s="139">
        <f t="shared" si="995"/>
        <v>0</v>
      </c>
      <c r="R206" s="139">
        <f>VII.!$Q207</f>
        <v>0</v>
      </c>
      <c r="S206" s="139">
        <f t="shared" si="996"/>
        <v>0</v>
      </c>
      <c r="T206" s="139">
        <f>VIII.!$Q207</f>
        <v>0</v>
      </c>
      <c r="U206" s="139">
        <f t="shared" si="997"/>
        <v>0</v>
      </c>
      <c r="V206" s="139">
        <f>IX.!$Q207</f>
        <v>0</v>
      </c>
      <c r="W206" s="139">
        <f t="shared" si="998"/>
        <v>0</v>
      </c>
      <c r="X206" s="139">
        <f>X.!$Q207</f>
        <v>0</v>
      </c>
      <c r="Y206" s="139">
        <f t="shared" si="999"/>
        <v>0</v>
      </c>
      <c r="Z206" s="139">
        <f>XI.!$Q207</f>
        <v>0</v>
      </c>
      <c r="AA206" s="139">
        <f t="shared" si="1000"/>
        <v>0</v>
      </c>
      <c r="AB206" s="139">
        <f>XII.!$Q207</f>
        <v>0</v>
      </c>
      <c r="AC206" s="72"/>
    </row>
    <row r="207" spans="1:30" x14ac:dyDescent="0.2">
      <c r="A207" s="91"/>
      <c r="B207" s="93"/>
      <c r="C207" s="95"/>
      <c r="D207" s="140"/>
      <c r="E207" s="141"/>
      <c r="F207" s="142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</row>
    <row r="208" spans="1:30" x14ac:dyDescent="0.2">
      <c r="A208" s="91"/>
      <c r="B208" s="93" t="s">
        <v>165</v>
      </c>
      <c r="C208" s="95" t="s">
        <v>282</v>
      </c>
      <c r="D208" s="140">
        <f>XII.!Q208</f>
        <v>62000</v>
      </c>
      <c r="E208" s="141">
        <f>I.!Q206</f>
        <v>62000</v>
      </c>
      <c r="F208" s="142">
        <f>I.!$Q207</f>
        <v>0</v>
      </c>
      <c r="G208" s="139">
        <f t="shared" ref="G208" si="1006">H208-F208</f>
        <v>15147.11</v>
      </c>
      <c r="H208" s="139">
        <f>II.!$Q209</f>
        <v>15147.11</v>
      </c>
      <c r="I208" s="139">
        <f t="shared" si="991"/>
        <v>4170</v>
      </c>
      <c r="J208" s="139">
        <f>III.!$Q209</f>
        <v>19317.11</v>
      </c>
      <c r="K208" s="139">
        <f t="shared" si="992"/>
        <v>-19317.11</v>
      </c>
      <c r="L208" s="139">
        <f>IV.!$Q209</f>
        <v>0</v>
      </c>
      <c r="M208" s="139">
        <f t="shared" si="993"/>
        <v>0</v>
      </c>
      <c r="N208" s="139">
        <f>V.!$Q209</f>
        <v>0</v>
      </c>
      <c r="O208" s="139">
        <f t="shared" si="994"/>
        <v>0</v>
      </c>
      <c r="P208" s="139">
        <f>VI.!$Q209</f>
        <v>0</v>
      </c>
      <c r="Q208" s="139">
        <f t="shared" si="995"/>
        <v>0</v>
      </c>
      <c r="R208" s="139">
        <f>VII.!$Q209</f>
        <v>0</v>
      </c>
      <c r="S208" s="139">
        <f t="shared" si="996"/>
        <v>0</v>
      </c>
      <c r="T208" s="139">
        <f>VIII.!$Q209</f>
        <v>0</v>
      </c>
      <c r="U208" s="139">
        <f t="shared" si="997"/>
        <v>0</v>
      </c>
      <c r="V208" s="139">
        <f>IX.!$Q209</f>
        <v>0</v>
      </c>
      <c r="W208" s="139">
        <f t="shared" si="998"/>
        <v>0</v>
      </c>
      <c r="X208" s="139">
        <f>X.!$Q209</f>
        <v>0</v>
      </c>
      <c r="Y208" s="139">
        <f t="shared" si="999"/>
        <v>0</v>
      </c>
      <c r="Z208" s="139">
        <f>XI.!$Q209</f>
        <v>0</v>
      </c>
      <c r="AA208" s="139">
        <f t="shared" si="1000"/>
        <v>0</v>
      </c>
      <c r="AB208" s="139">
        <f>XII.!$Q209</f>
        <v>0</v>
      </c>
    </row>
    <row r="209" spans="1:35" x14ac:dyDescent="0.2">
      <c r="A209" s="91"/>
      <c r="B209" s="93"/>
      <c r="C209" s="95"/>
      <c r="D209" s="140"/>
      <c r="E209" s="141"/>
      <c r="F209" s="142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</row>
    <row r="210" spans="1:35" x14ac:dyDescent="0.2">
      <c r="A210" s="91"/>
      <c r="B210" s="93" t="s">
        <v>165</v>
      </c>
      <c r="C210" s="95" t="s">
        <v>283</v>
      </c>
      <c r="D210" s="140">
        <f>XII.!Q210</f>
        <v>8000</v>
      </c>
      <c r="E210" s="141">
        <f>I.!Q208</f>
        <v>8000</v>
      </c>
      <c r="F210" s="142">
        <f>I.!$Q209</f>
        <v>1279.17</v>
      </c>
      <c r="G210" s="139">
        <f t="shared" ref="G210" si="1007">H210-F210</f>
        <v>935.38000000000011</v>
      </c>
      <c r="H210" s="139">
        <f>II.!$Q211</f>
        <v>2214.5500000000002</v>
      </c>
      <c r="I210" s="139">
        <f t="shared" si="991"/>
        <v>2602.7200000000003</v>
      </c>
      <c r="J210" s="139">
        <f>III.!$Q211</f>
        <v>4817.2700000000004</v>
      </c>
      <c r="K210" s="139">
        <f t="shared" si="992"/>
        <v>-4817.2700000000004</v>
      </c>
      <c r="L210" s="139">
        <f>IV.!$Q211</f>
        <v>0</v>
      </c>
      <c r="M210" s="139">
        <f t="shared" si="993"/>
        <v>0</v>
      </c>
      <c r="N210" s="139">
        <f>V.!$Q211</f>
        <v>0</v>
      </c>
      <c r="O210" s="139">
        <f t="shared" si="994"/>
        <v>0</v>
      </c>
      <c r="P210" s="139">
        <f>VI.!$Q211</f>
        <v>0</v>
      </c>
      <c r="Q210" s="139">
        <f t="shared" si="995"/>
        <v>0</v>
      </c>
      <c r="R210" s="139">
        <f>VII.!$Q211</f>
        <v>0</v>
      </c>
      <c r="S210" s="139">
        <f t="shared" si="996"/>
        <v>0</v>
      </c>
      <c r="T210" s="139">
        <f>VIII.!$Q211</f>
        <v>0</v>
      </c>
      <c r="U210" s="139">
        <f t="shared" si="997"/>
        <v>0</v>
      </c>
      <c r="V210" s="139">
        <f>IX.!$Q211</f>
        <v>0</v>
      </c>
      <c r="W210" s="139">
        <f t="shared" si="998"/>
        <v>0</v>
      </c>
      <c r="X210" s="139">
        <f>X.!$Q211</f>
        <v>0</v>
      </c>
      <c r="Y210" s="139">
        <f t="shared" si="999"/>
        <v>0</v>
      </c>
      <c r="Z210" s="139">
        <f>XI.!$Q211</f>
        <v>0</v>
      </c>
      <c r="AA210" s="139">
        <f t="shared" si="1000"/>
        <v>0</v>
      </c>
      <c r="AB210" s="139">
        <f>XII.!$Q211</f>
        <v>0</v>
      </c>
    </row>
    <row r="211" spans="1:35" x14ac:dyDescent="0.2">
      <c r="A211" s="91"/>
      <c r="B211" s="93"/>
      <c r="C211" s="95"/>
      <c r="D211" s="140"/>
      <c r="E211" s="141"/>
      <c r="F211" s="142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</row>
    <row r="212" spans="1:35" x14ac:dyDescent="0.2">
      <c r="A212" s="91"/>
      <c r="B212" s="93" t="s">
        <v>165</v>
      </c>
      <c r="C212" s="95" t="s">
        <v>284</v>
      </c>
      <c r="D212" s="140">
        <f>XII.!Q212</f>
        <v>9500</v>
      </c>
      <c r="E212" s="141">
        <f>I.!Q210</f>
        <v>9500</v>
      </c>
      <c r="F212" s="142">
        <f>I.!$Q211</f>
        <v>1971.86</v>
      </c>
      <c r="G212" s="139">
        <f t="shared" ref="G212" si="1008">H212-F212</f>
        <v>958.01</v>
      </c>
      <c r="H212" s="139">
        <f>II.!$Q213</f>
        <v>2929.87</v>
      </c>
      <c r="I212" s="139">
        <f t="shared" si="991"/>
        <v>0</v>
      </c>
      <c r="J212" s="139">
        <f>III.!$Q213</f>
        <v>2929.87</v>
      </c>
      <c r="K212" s="139">
        <f t="shared" si="992"/>
        <v>-2929.87</v>
      </c>
      <c r="L212" s="139">
        <f>IV.!$Q213</f>
        <v>0</v>
      </c>
      <c r="M212" s="139">
        <f t="shared" si="993"/>
        <v>0</v>
      </c>
      <c r="N212" s="139">
        <f>V.!$Q213</f>
        <v>0</v>
      </c>
      <c r="O212" s="139">
        <f t="shared" si="994"/>
        <v>0</v>
      </c>
      <c r="P212" s="139">
        <f>VI.!$Q213</f>
        <v>0</v>
      </c>
      <c r="Q212" s="139">
        <f t="shared" si="995"/>
        <v>0</v>
      </c>
      <c r="R212" s="139">
        <f>VII.!$Q213</f>
        <v>0</v>
      </c>
      <c r="S212" s="139">
        <f t="shared" si="996"/>
        <v>0</v>
      </c>
      <c r="T212" s="139">
        <f>VIII.!$Q213</f>
        <v>0</v>
      </c>
      <c r="U212" s="139">
        <f t="shared" si="997"/>
        <v>0</v>
      </c>
      <c r="V212" s="139">
        <f>IX.!$Q213</f>
        <v>0</v>
      </c>
      <c r="W212" s="139">
        <f t="shared" si="998"/>
        <v>0</v>
      </c>
      <c r="X212" s="139">
        <f>X.!$Q213</f>
        <v>0</v>
      </c>
      <c r="Y212" s="139">
        <f t="shared" si="999"/>
        <v>0</v>
      </c>
      <c r="Z212" s="139">
        <f>XI.!$Q213</f>
        <v>0</v>
      </c>
      <c r="AA212" s="139">
        <f t="shared" si="1000"/>
        <v>0</v>
      </c>
      <c r="AB212" s="139">
        <f>XII.!$Q213</f>
        <v>0</v>
      </c>
    </row>
    <row r="213" spans="1:35" x14ac:dyDescent="0.2">
      <c r="A213" s="91"/>
      <c r="B213" s="93"/>
      <c r="C213" s="95"/>
      <c r="D213" s="140"/>
      <c r="E213" s="141"/>
      <c r="F213" s="142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</row>
    <row r="214" spans="1:35" ht="15" customHeight="1" x14ac:dyDescent="0.2">
      <c r="A214" s="91" t="s">
        <v>166</v>
      </c>
      <c r="B214" s="93"/>
      <c r="C214" s="95" t="s">
        <v>285</v>
      </c>
      <c r="D214" s="140">
        <f>XII.!Q214</f>
        <v>80028</v>
      </c>
      <c r="E214" s="141">
        <f>I.!Q212</f>
        <v>80028</v>
      </c>
      <c r="F214" s="142">
        <f>I.!$Q213</f>
        <v>6590.8899999999994</v>
      </c>
      <c r="G214" s="139">
        <f t="shared" ref="G214" si="1009">H214-F214</f>
        <v>7729.6000000000022</v>
      </c>
      <c r="H214" s="139">
        <f>II.!$Q215</f>
        <v>14320.490000000002</v>
      </c>
      <c r="I214" s="139">
        <f t="shared" si="991"/>
        <v>5839.2799999999952</v>
      </c>
      <c r="J214" s="139">
        <f>III.!$Q215</f>
        <v>20159.769999999997</v>
      </c>
      <c r="K214" s="139">
        <f t="shared" si="992"/>
        <v>-20159.769999999997</v>
      </c>
      <c r="L214" s="139">
        <f>IV.!$Q215</f>
        <v>0</v>
      </c>
      <c r="M214" s="139">
        <f t="shared" si="993"/>
        <v>0</v>
      </c>
      <c r="N214" s="139">
        <f>V.!$Q215</f>
        <v>0</v>
      </c>
      <c r="O214" s="139">
        <f t="shared" si="994"/>
        <v>0</v>
      </c>
      <c r="P214" s="139">
        <f>VI.!$Q215</f>
        <v>0</v>
      </c>
      <c r="Q214" s="139">
        <f t="shared" si="995"/>
        <v>0</v>
      </c>
      <c r="R214" s="139">
        <f>VII.!$Q215</f>
        <v>0</v>
      </c>
      <c r="S214" s="139">
        <f t="shared" si="996"/>
        <v>0</v>
      </c>
      <c r="T214" s="139">
        <f>VIII.!$Q215</f>
        <v>0</v>
      </c>
      <c r="U214" s="139">
        <f t="shared" si="997"/>
        <v>0</v>
      </c>
      <c r="V214" s="139">
        <f>IX.!$Q215</f>
        <v>0</v>
      </c>
      <c r="W214" s="139">
        <f t="shared" si="998"/>
        <v>0</v>
      </c>
      <c r="X214" s="139">
        <f>X.!$Q215</f>
        <v>0</v>
      </c>
      <c r="Y214" s="139">
        <f t="shared" si="999"/>
        <v>0</v>
      </c>
      <c r="Z214" s="139">
        <f>XI.!$Q215</f>
        <v>0</v>
      </c>
      <c r="AA214" s="139">
        <f t="shared" si="1000"/>
        <v>0</v>
      </c>
      <c r="AB214" s="139">
        <f>XII.!$Q215</f>
        <v>0</v>
      </c>
    </row>
    <row r="215" spans="1:35" ht="14.45" customHeight="1" x14ac:dyDescent="0.2">
      <c r="A215" s="91"/>
      <c r="B215" s="93"/>
      <c r="C215" s="95"/>
      <c r="D215" s="140"/>
      <c r="E215" s="141"/>
      <c r="F215" s="142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</row>
    <row r="216" spans="1:35" x14ac:dyDescent="0.2">
      <c r="A216" s="91" t="s">
        <v>167</v>
      </c>
      <c r="B216" s="93"/>
      <c r="C216" s="95" t="s">
        <v>168</v>
      </c>
      <c r="D216" s="140">
        <f>XII.!Q216</f>
        <v>403307</v>
      </c>
      <c r="E216" s="141">
        <f>I.!Q214</f>
        <v>403307</v>
      </c>
      <c r="F216" s="142">
        <f>I.!$Q215</f>
        <v>0</v>
      </c>
      <c r="G216" s="139">
        <f t="shared" ref="G216" si="1010">H216-F216</f>
        <v>0</v>
      </c>
      <c r="H216" s="139">
        <f>II.!$Q217</f>
        <v>0</v>
      </c>
      <c r="I216" s="139">
        <f t="shared" si="991"/>
        <v>0</v>
      </c>
      <c r="J216" s="139">
        <f>III.!$Q217</f>
        <v>0</v>
      </c>
      <c r="K216" s="139">
        <f t="shared" si="992"/>
        <v>0</v>
      </c>
      <c r="L216" s="139">
        <f>IV.!$Q217</f>
        <v>0</v>
      </c>
      <c r="M216" s="139">
        <f t="shared" si="993"/>
        <v>0</v>
      </c>
      <c r="N216" s="139">
        <f>V.!$Q217</f>
        <v>0</v>
      </c>
      <c r="O216" s="139">
        <f t="shared" si="994"/>
        <v>0</v>
      </c>
      <c r="P216" s="139">
        <f>VI.!$Q217</f>
        <v>0</v>
      </c>
      <c r="Q216" s="139">
        <f t="shared" si="995"/>
        <v>0</v>
      </c>
      <c r="R216" s="139">
        <f>VII.!$Q217</f>
        <v>0</v>
      </c>
      <c r="S216" s="139">
        <f t="shared" si="996"/>
        <v>0</v>
      </c>
      <c r="T216" s="139">
        <f>VIII.!$Q217</f>
        <v>0</v>
      </c>
      <c r="U216" s="139">
        <f t="shared" si="997"/>
        <v>0</v>
      </c>
      <c r="V216" s="139">
        <f>IX.!$Q217</f>
        <v>0</v>
      </c>
      <c r="W216" s="139">
        <f t="shared" si="998"/>
        <v>0</v>
      </c>
      <c r="X216" s="139">
        <f>X.!$Q217</f>
        <v>0</v>
      </c>
      <c r="Y216" s="139">
        <f t="shared" si="999"/>
        <v>0</v>
      </c>
      <c r="Z216" s="139">
        <f>XI.!$Q217</f>
        <v>0</v>
      </c>
      <c r="AA216" s="139">
        <f t="shared" si="1000"/>
        <v>0</v>
      </c>
      <c r="AB216" s="139">
        <f>XII.!$Q217</f>
        <v>0</v>
      </c>
    </row>
    <row r="217" spans="1:35" ht="13.5" thickBot="1" x14ac:dyDescent="0.25">
      <c r="A217" s="92"/>
      <c r="B217" s="94"/>
      <c r="C217" s="96"/>
      <c r="D217" s="155"/>
      <c r="E217" s="153"/>
      <c r="F217" s="156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</row>
    <row r="218" spans="1:35" s="82" customFormat="1" ht="13.5" thickBot="1" x14ac:dyDescent="0.25">
      <c r="A218" s="69"/>
      <c r="B218" s="69"/>
      <c r="C218" s="47"/>
      <c r="D218" s="79"/>
      <c r="E218" s="79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1:35" s="78" customFormat="1" ht="14.45" customHeight="1" x14ac:dyDescent="0.25">
      <c r="A219" s="121" t="s">
        <v>169</v>
      </c>
      <c r="B219" s="122"/>
      <c r="C219" s="108" t="s">
        <v>170</v>
      </c>
      <c r="D219" s="160">
        <f>XII.!Q219</f>
        <v>216708</v>
      </c>
      <c r="E219" s="162">
        <f>I.!Q217</f>
        <v>216708</v>
      </c>
      <c r="F219" s="164">
        <f>I.!$Q218</f>
        <v>17122.560000000001</v>
      </c>
      <c r="G219" s="149">
        <f t="shared" ref="G219" si="1011">H219-F219</f>
        <v>16865.88</v>
      </c>
      <c r="H219" s="149">
        <f>II.!$Q220</f>
        <v>33988.44</v>
      </c>
      <c r="I219" s="149">
        <f t="shared" ref="I219:I239" si="1012">J219-H219</f>
        <v>15414.369999999995</v>
      </c>
      <c r="J219" s="149">
        <f>III.!$Q220</f>
        <v>49402.81</v>
      </c>
      <c r="K219" s="149">
        <f t="shared" ref="K219:K239" si="1013">L219-J219</f>
        <v>-49402.81</v>
      </c>
      <c r="L219" s="149">
        <f>IV.!$Q220</f>
        <v>0</v>
      </c>
      <c r="M219" s="149">
        <f t="shared" ref="M219:M239" si="1014">N219-L219</f>
        <v>0</v>
      </c>
      <c r="N219" s="149">
        <f>V.!$Q220</f>
        <v>0</v>
      </c>
      <c r="O219" s="149">
        <f t="shared" ref="O219:O239" si="1015">P219-N219</f>
        <v>0</v>
      </c>
      <c r="P219" s="149">
        <f>VI.!$Q220</f>
        <v>0</v>
      </c>
      <c r="Q219" s="149">
        <f t="shared" ref="Q219:Q239" si="1016">R219-P219</f>
        <v>0</v>
      </c>
      <c r="R219" s="149">
        <f>VII.!$Q220</f>
        <v>0</v>
      </c>
      <c r="S219" s="149">
        <f t="shared" ref="S219:S239" si="1017">T219-R219</f>
        <v>0</v>
      </c>
      <c r="T219" s="149">
        <f>VIII.!$Q220</f>
        <v>0</v>
      </c>
      <c r="U219" s="149">
        <f t="shared" ref="U219:U239" si="1018">V219-T219</f>
        <v>0</v>
      </c>
      <c r="V219" s="149">
        <f>IX.!$Q220</f>
        <v>0</v>
      </c>
      <c r="W219" s="149">
        <f t="shared" ref="W219:W239" si="1019">X219-V219</f>
        <v>0</v>
      </c>
      <c r="X219" s="149">
        <f>X.!$Q220</f>
        <v>0</v>
      </c>
      <c r="Y219" s="149">
        <f t="shared" ref="Y219:Y239" si="1020">Z219-X219</f>
        <v>0</v>
      </c>
      <c r="Z219" s="149">
        <f>XI.!$Q220</f>
        <v>0</v>
      </c>
      <c r="AA219" s="149">
        <f t="shared" ref="AA219:AA239" si="1021">AB219-Z219</f>
        <v>0</v>
      </c>
      <c r="AB219" s="149">
        <f>XII.!$Q220</f>
        <v>0</v>
      </c>
      <c r="AC219" s="72"/>
      <c r="AD219" s="72"/>
      <c r="AE219" s="72"/>
      <c r="AF219" s="72"/>
      <c r="AG219" s="72"/>
      <c r="AH219" s="72"/>
      <c r="AI219" s="72"/>
    </row>
    <row r="220" spans="1:35" s="78" customFormat="1" ht="14.45" customHeight="1" thickBot="1" x14ac:dyDescent="0.3">
      <c r="A220" s="123"/>
      <c r="B220" s="124"/>
      <c r="C220" s="109"/>
      <c r="D220" s="161"/>
      <c r="E220" s="163"/>
      <c r="F220" s="165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</row>
    <row r="221" spans="1:35" ht="15" customHeight="1" x14ac:dyDescent="0.2">
      <c r="A221" s="103" t="s">
        <v>171</v>
      </c>
      <c r="B221" s="98"/>
      <c r="C221" s="100" t="s">
        <v>172</v>
      </c>
      <c r="D221" s="146">
        <f>XII.!Q221</f>
        <v>1230</v>
      </c>
      <c r="E221" s="157">
        <f>I.!Q219</f>
        <v>1230</v>
      </c>
      <c r="F221" s="158">
        <f>I.!$Q220</f>
        <v>0</v>
      </c>
      <c r="G221" s="144">
        <f t="shared" ref="G221" si="1022">H221-F221</f>
        <v>330</v>
      </c>
      <c r="H221" s="144">
        <f>II.!$Q222</f>
        <v>330</v>
      </c>
      <c r="I221" s="144">
        <f t="shared" si="1012"/>
        <v>60</v>
      </c>
      <c r="J221" s="144">
        <f>III.!$Q222</f>
        <v>390</v>
      </c>
      <c r="K221" s="144">
        <f t="shared" si="1013"/>
        <v>-390</v>
      </c>
      <c r="L221" s="144">
        <f>IV.!$Q222</f>
        <v>0</v>
      </c>
      <c r="M221" s="144">
        <f t="shared" si="1014"/>
        <v>0</v>
      </c>
      <c r="N221" s="144">
        <f>V.!$Q222</f>
        <v>0</v>
      </c>
      <c r="O221" s="144">
        <f t="shared" si="1015"/>
        <v>0</v>
      </c>
      <c r="P221" s="144">
        <f>VI.!$Q222</f>
        <v>0</v>
      </c>
      <c r="Q221" s="144">
        <f t="shared" si="1016"/>
        <v>0</v>
      </c>
      <c r="R221" s="144">
        <f>VII.!$Q222</f>
        <v>0</v>
      </c>
      <c r="S221" s="144">
        <f t="shared" si="1017"/>
        <v>0</v>
      </c>
      <c r="T221" s="144">
        <f>VIII.!$Q222</f>
        <v>0</v>
      </c>
      <c r="U221" s="144">
        <f t="shared" si="1018"/>
        <v>0</v>
      </c>
      <c r="V221" s="144">
        <f>IX.!$Q222</f>
        <v>0</v>
      </c>
      <c r="W221" s="144">
        <f t="shared" si="1019"/>
        <v>0</v>
      </c>
      <c r="X221" s="144">
        <f>X.!$Q222</f>
        <v>0</v>
      </c>
      <c r="Y221" s="144">
        <f t="shared" si="1020"/>
        <v>0</v>
      </c>
      <c r="Z221" s="144">
        <f>XI.!$Q222</f>
        <v>0</v>
      </c>
      <c r="AA221" s="144">
        <f t="shared" si="1021"/>
        <v>0</v>
      </c>
      <c r="AB221" s="144">
        <f>XII.!$Q222</f>
        <v>0</v>
      </c>
    </row>
    <row r="222" spans="1:35" x14ac:dyDescent="0.2">
      <c r="A222" s="91"/>
      <c r="B222" s="93"/>
      <c r="C222" s="95"/>
      <c r="D222" s="140"/>
      <c r="E222" s="141"/>
      <c r="F222" s="142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</row>
    <row r="223" spans="1:35" ht="15" customHeight="1" x14ac:dyDescent="0.2">
      <c r="A223" s="91" t="s">
        <v>174</v>
      </c>
      <c r="B223" s="93"/>
      <c r="C223" s="95" t="s">
        <v>175</v>
      </c>
      <c r="D223" s="140">
        <f>XII.!Q223</f>
        <v>1162</v>
      </c>
      <c r="E223" s="141">
        <f>I.!Q221</f>
        <v>1162</v>
      </c>
      <c r="F223" s="142">
        <f>I.!$Q222</f>
        <v>0</v>
      </c>
      <c r="G223" s="139">
        <f t="shared" ref="G223" si="1023">H223-F223</f>
        <v>0</v>
      </c>
      <c r="H223" s="139">
        <f>II.!$Q224</f>
        <v>0</v>
      </c>
      <c r="I223" s="139">
        <f t="shared" si="1012"/>
        <v>290.5</v>
      </c>
      <c r="J223" s="139">
        <f>III.!$Q224</f>
        <v>290.5</v>
      </c>
      <c r="K223" s="139">
        <f t="shared" si="1013"/>
        <v>-290.5</v>
      </c>
      <c r="L223" s="139">
        <f>IV.!$Q224</f>
        <v>0</v>
      </c>
      <c r="M223" s="139">
        <f t="shared" si="1014"/>
        <v>0</v>
      </c>
      <c r="N223" s="139">
        <f>V.!$Q224</f>
        <v>0</v>
      </c>
      <c r="O223" s="139">
        <f t="shared" si="1015"/>
        <v>0</v>
      </c>
      <c r="P223" s="139">
        <f>VI.!$Q224</f>
        <v>0</v>
      </c>
      <c r="Q223" s="139">
        <f t="shared" si="1016"/>
        <v>0</v>
      </c>
      <c r="R223" s="139">
        <f>VII.!$Q224</f>
        <v>0</v>
      </c>
      <c r="S223" s="139">
        <f t="shared" si="1017"/>
        <v>0</v>
      </c>
      <c r="T223" s="139">
        <f>VIII.!$Q224</f>
        <v>0</v>
      </c>
      <c r="U223" s="139">
        <f t="shared" si="1018"/>
        <v>0</v>
      </c>
      <c r="V223" s="139">
        <f>IX.!$Q224</f>
        <v>0</v>
      </c>
      <c r="W223" s="139">
        <f t="shared" si="1019"/>
        <v>0</v>
      </c>
      <c r="X223" s="139">
        <f>X.!$Q224</f>
        <v>0</v>
      </c>
      <c r="Y223" s="139">
        <f t="shared" si="1020"/>
        <v>0</v>
      </c>
      <c r="Z223" s="139">
        <f>XI.!$Q224</f>
        <v>0</v>
      </c>
      <c r="AA223" s="139">
        <f t="shared" si="1021"/>
        <v>0</v>
      </c>
      <c r="AB223" s="139">
        <f>XII.!$Q224</f>
        <v>0</v>
      </c>
    </row>
    <row r="224" spans="1:35" x14ac:dyDescent="0.2">
      <c r="A224" s="91"/>
      <c r="B224" s="93"/>
      <c r="C224" s="95"/>
      <c r="D224" s="140"/>
      <c r="E224" s="141"/>
      <c r="F224" s="142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</row>
    <row r="225" spans="1:28" x14ac:dyDescent="0.2">
      <c r="A225" s="91" t="s">
        <v>177</v>
      </c>
      <c r="B225" s="93"/>
      <c r="C225" s="95" t="s">
        <v>178</v>
      </c>
      <c r="D225" s="140">
        <f>XII.!Q225</f>
        <v>600</v>
      </c>
      <c r="E225" s="141">
        <f>I.!Q223</f>
        <v>600</v>
      </c>
      <c r="F225" s="142">
        <f>I.!$Q224</f>
        <v>375.26</v>
      </c>
      <c r="G225" s="139">
        <f t="shared" ref="G225" si="1024">H225-F225</f>
        <v>0</v>
      </c>
      <c r="H225" s="139">
        <f>II.!$Q226</f>
        <v>375.26</v>
      </c>
      <c r="I225" s="139">
        <f t="shared" si="1012"/>
        <v>0</v>
      </c>
      <c r="J225" s="139">
        <f>III.!$Q226</f>
        <v>375.26</v>
      </c>
      <c r="K225" s="139">
        <f t="shared" si="1013"/>
        <v>-375.26</v>
      </c>
      <c r="L225" s="139">
        <f>IV.!$Q226</f>
        <v>0</v>
      </c>
      <c r="M225" s="139">
        <f t="shared" si="1014"/>
        <v>0</v>
      </c>
      <c r="N225" s="139">
        <f>V.!$Q226</f>
        <v>0</v>
      </c>
      <c r="O225" s="139">
        <f t="shared" si="1015"/>
        <v>0</v>
      </c>
      <c r="P225" s="139">
        <f>VI.!$Q226</f>
        <v>0</v>
      </c>
      <c r="Q225" s="139">
        <f t="shared" si="1016"/>
        <v>0</v>
      </c>
      <c r="R225" s="139">
        <f>VII.!$Q226</f>
        <v>0</v>
      </c>
      <c r="S225" s="139">
        <f t="shared" si="1017"/>
        <v>0</v>
      </c>
      <c r="T225" s="139">
        <f>VIII.!$Q226</f>
        <v>0</v>
      </c>
      <c r="U225" s="139">
        <f t="shared" si="1018"/>
        <v>0</v>
      </c>
      <c r="V225" s="139">
        <f>IX.!$Q226</f>
        <v>0</v>
      </c>
      <c r="W225" s="139">
        <f t="shared" si="1019"/>
        <v>0</v>
      </c>
      <c r="X225" s="139">
        <f>X.!$Q226</f>
        <v>0</v>
      </c>
      <c r="Y225" s="139">
        <f t="shared" si="1020"/>
        <v>0</v>
      </c>
      <c r="Z225" s="139">
        <f>XI.!$Q226</f>
        <v>0</v>
      </c>
      <c r="AA225" s="139">
        <f t="shared" si="1021"/>
        <v>0</v>
      </c>
      <c r="AB225" s="139">
        <f>XII.!$Q226</f>
        <v>0</v>
      </c>
    </row>
    <row r="226" spans="1:28" ht="14.45" customHeight="1" x14ac:dyDescent="0.2">
      <c r="A226" s="91"/>
      <c r="B226" s="93"/>
      <c r="C226" s="95"/>
      <c r="D226" s="140"/>
      <c r="E226" s="141"/>
      <c r="F226" s="142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</row>
    <row r="227" spans="1:28" ht="15" customHeight="1" x14ac:dyDescent="0.2">
      <c r="A227" s="91" t="s">
        <v>179</v>
      </c>
      <c r="B227" s="93"/>
      <c r="C227" s="95" t="s">
        <v>180</v>
      </c>
      <c r="D227" s="140">
        <f>XII.!Q227</f>
        <v>30503</v>
      </c>
      <c r="E227" s="141">
        <f>I.!Q225</f>
        <v>30503</v>
      </c>
      <c r="F227" s="142">
        <f>I.!$Q226</f>
        <v>1103.06</v>
      </c>
      <c r="G227" s="139">
        <f t="shared" ref="G227" si="1025">H227-F227</f>
        <v>1202.6400000000003</v>
      </c>
      <c r="H227" s="139">
        <f>II.!$Q228</f>
        <v>2305.7000000000003</v>
      </c>
      <c r="I227" s="139">
        <f t="shared" si="1012"/>
        <v>1971.1399999999999</v>
      </c>
      <c r="J227" s="139">
        <f>III.!$Q228</f>
        <v>4276.84</v>
      </c>
      <c r="K227" s="139">
        <f t="shared" si="1013"/>
        <v>-4276.84</v>
      </c>
      <c r="L227" s="139">
        <f>IV.!$Q228</f>
        <v>0</v>
      </c>
      <c r="M227" s="139">
        <f t="shared" si="1014"/>
        <v>0</v>
      </c>
      <c r="N227" s="139">
        <f>V.!$Q228</f>
        <v>0</v>
      </c>
      <c r="O227" s="139">
        <f t="shared" si="1015"/>
        <v>0</v>
      </c>
      <c r="P227" s="139">
        <f>VI.!$Q228</f>
        <v>0</v>
      </c>
      <c r="Q227" s="139">
        <f t="shared" si="1016"/>
        <v>0</v>
      </c>
      <c r="R227" s="139">
        <f>VII.!$Q228</f>
        <v>0</v>
      </c>
      <c r="S227" s="139">
        <f t="shared" si="1017"/>
        <v>0</v>
      </c>
      <c r="T227" s="139">
        <f>VIII.!$Q228</f>
        <v>0</v>
      </c>
      <c r="U227" s="139">
        <f t="shared" si="1018"/>
        <v>0</v>
      </c>
      <c r="V227" s="139">
        <f>IX.!$Q228</f>
        <v>0</v>
      </c>
      <c r="W227" s="139">
        <f t="shared" si="1019"/>
        <v>0</v>
      </c>
      <c r="X227" s="139">
        <f>X.!$Q228</f>
        <v>0</v>
      </c>
      <c r="Y227" s="139">
        <f t="shared" si="1020"/>
        <v>0</v>
      </c>
      <c r="Z227" s="139">
        <f>XI.!$Q228</f>
        <v>0</v>
      </c>
      <c r="AA227" s="139">
        <f t="shared" si="1021"/>
        <v>0</v>
      </c>
      <c r="AB227" s="139">
        <f>XII.!$Q228</f>
        <v>0</v>
      </c>
    </row>
    <row r="228" spans="1:28" ht="14.45" customHeight="1" x14ac:dyDescent="0.2">
      <c r="A228" s="91"/>
      <c r="B228" s="93"/>
      <c r="C228" s="95"/>
      <c r="D228" s="140"/>
      <c r="E228" s="141"/>
      <c r="F228" s="142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</row>
    <row r="229" spans="1:28" ht="15" customHeight="1" x14ac:dyDescent="0.2">
      <c r="A229" s="91" t="s">
        <v>179</v>
      </c>
      <c r="B229" s="93"/>
      <c r="C229" s="95" t="s">
        <v>180</v>
      </c>
      <c r="D229" s="140">
        <f>XII.!Q229</f>
        <v>156030</v>
      </c>
      <c r="E229" s="141">
        <f>I.!Q227</f>
        <v>156030</v>
      </c>
      <c r="F229" s="142">
        <f>I.!$Q228</f>
        <v>13589.349999999999</v>
      </c>
      <c r="G229" s="139">
        <f t="shared" ref="G229" si="1026">H229-F229</f>
        <v>12684.809999999998</v>
      </c>
      <c r="H229" s="139">
        <f>II.!$Q230</f>
        <v>26274.159999999996</v>
      </c>
      <c r="I229" s="139">
        <f t="shared" si="1012"/>
        <v>11743.07</v>
      </c>
      <c r="J229" s="139">
        <f>III.!$Q230</f>
        <v>38017.229999999996</v>
      </c>
      <c r="K229" s="139">
        <f t="shared" si="1013"/>
        <v>-38017.229999999996</v>
      </c>
      <c r="L229" s="139">
        <f>IV.!$Q230</f>
        <v>0</v>
      </c>
      <c r="M229" s="139">
        <f t="shared" si="1014"/>
        <v>0</v>
      </c>
      <c r="N229" s="139">
        <f>V.!$Q230</f>
        <v>0</v>
      </c>
      <c r="O229" s="139">
        <f t="shared" si="1015"/>
        <v>0</v>
      </c>
      <c r="P229" s="139">
        <f>VI.!$Q230</f>
        <v>0</v>
      </c>
      <c r="Q229" s="139">
        <f t="shared" si="1016"/>
        <v>0</v>
      </c>
      <c r="R229" s="139">
        <f>VII.!$Q230</f>
        <v>0</v>
      </c>
      <c r="S229" s="139">
        <f t="shared" si="1017"/>
        <v>0</v>
      </c>
      <c r="T229" s="139">
        <f>VIII.!$Q230</f>
        <v>0</v>
      </c>
      <c r="U229" s="139">
        <f t="shared" si="1018"/>
        <v>0</v>
      </c>
      <c r="V229" s="139">
        <f>IX.!$Q230</f>
        <v>0</v>
      </c>
      <c r="W229" s="139">
        <f t="shared" si="1019"/>
        <v>0</v>
      </c>
      <c r="X229" s="139">
        <f>X.!$Q230</f>
        <v>0</v>
      </c>
      <c r="Y229" s="139">
        <f t="shared" si="1020"/>
        <v>0</v>
      </c>
      <c r="Z229" s="139">
        <f>XI.!$Q230</f>
        <v>0</v>
      </c>
      <c r="AA229" s="139">
        <f t="shared" si="1021"/>
        <v>0</v>
      </c>
      <c r="AB229" s="139">
        <f>XII.!$Q230</f>
        <v>0</v>
      </c>
    </row>
    <row r="230" spans="1:28" ht="14.45" customHeight="1" x14ac:dyDescent="0.2">
      <c r="A230" s="91"/>
      <c r="B230" s="93"/>
      <c r="C230" s="95"/>
      <c r="D230" s="140"/>
      <c r="E230" s="141"/>
      <c r="F230" s="142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</row>
    <row r="231" spans="1:28" ht="15" customHeight="1" x14ac:dyDescent="0.2">
      <c r="A231" s="91" t="s">
        <v>183</v>
      </c>
      <c r="B231" s="93"/>
      <c r="C231" s="95" t="s">
        <v>184</v>
      </c>
      <c r="D231" s="140">
        <f>XII.!Q231</f>
        <v>12600</v>
      </c>
      <c r="E231" s="141">
        <f>I.!Q229</f>
        <v>12600</v>
      </c>
      <c r="F231" s="142">
        <f>I.!$Q230</f>
        <v>990.6</v>
      </c>
      <c r="G231" s="139">
        <f t="shared" ref="G231" si="1027">H231-F231</f>
        <v>943.80000000000007</v>
      </c>
      <c r="H231" s="139">
        <f>II.!$Q232</f>
        <v>1934.4</v>
      </c>
      <c r="I231" s="139">
        <f t="shared" si="1012"/>
        <v>1132.17</v>
      </c>
      <c r="J231" s="139">
        <f>III.!$Q232</f>
        <v>3066.57</v>
      </c>
      <c r="K231" s="139">
        <f t="shared" si="1013"/>
        <v>-3066.57</v>
      </c>
      <c r="L231" s="139">
        <f>IV.!$Q232</f>
        <v>0</v>
      </c>
      <c r="M231" s="139">
        <f t="shared" si="1014"/>
        <v>0</v>
      </c>
      <c r="N231" s="139">
        <f>V.!$Q232</f>
        <v>0</v>
      </c>
      <c r="O231" s="139">
        <f t="shared" si="1015"/>
        <v>0</v>
      </c>
      <c r="P231" s="139">
        <f>VI.!$Q232</f>
        <v>0</v>
      </c>
      <c r="Q231" s="139">
        <f t="shared" si="1016"/>
        <v>0</v>
      </c>
      <c r="R231" s="139">
        <f>VII.!$Q232</f>
        <v>0</v>
      </c>
      <c r="S231" s="139">
        <f t="shared" si="1017"/>
        <v>0</v>
      </c>
      <c r="T231" s="139">
        <f>VIII.!$Q232</f>
        <v>0</v>
      </c>
      <c r="U231" s="139">
        <f t="shared" si="1018"/>
        <v>0</v>
      </c>
      <c r="V231" s="139">
        <f>IX.!$Q232</f>
        <v>0</v>
      </c>
      <c r="W231" s="139">
        <f t="shared" si="1019"/>
        <v>0</v>
      </c>
      <c r="X231" s="139">
        <f>X.!$Q232</f>
        <v>0</v>
      </c>
      <c r="Y231" s="139">
        <f t="shared" si="1020"/>
        <v>0</v>
      </c>
      <c r="Z231" s="139">
        <f>XI.!$Q232</f>
        <v>0</v>
      </c>
      <c r="AA231" s="139">
        <f t="shared" si="1021"/>
        <v>0</v>
      </c>
      <c r="AB231" s="139">
        <f>XII.!$Q232</f>
        <v>0</v>
      </c>
    </row>
    <row r="232" spans="1:28" ht="14.45" customHeight="1" x14ac:dyDescent="0.2">
      <c r="A232" s="91"/>
      <c r="B232" s="93"/>
      <c r="C232" s="95"/>
      <c r="D232" s="140"/>
      <c r="E232" s="141"/>
      <c r="F232" s="142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</row>
    <row r="233" spans="1:28" x14ac:dyDescent="0.2">
      <c r="A233" s="91" t="s">
        <v>185</v>
      </c>
      <c r="B233" s="93"/>
      <c r="C233" s="95" t="s">
        <v>186</v>
      </c>
      <c r="D233" s="140">
        <f>XII.!Q233</f>
        <v>7173</v>
      </c>
      <c r="E233" s="141">
        <f>I.!Q231</f>
        <v>7173</v>
      </c>
      <c r="F233" s="142">
        <f>I.!$Q232</f>
        <v>592.85</v>
      </c>
      <c r="G233" s="139">
        <f t="shared" ref="G233" si="1028">H233-F233</f>
        <v>519.11</v>
      </c>
      <c r="H233" s="139">
        <f>II.!$Q234</f>
        <v>1111.96</v>
      </c>
      <c r="I233" s="139">
        <f t="shared" si="1012"/>
        <v>144.17000000000007</v>
      </c>
      <c r="J233" s="139">
        <f>III.!$Q234</f>
        <v>1256.1300000000001</v>
      </c>
      <c r="K233" s="139">
        <f t="shared" si="1013"/>
        <v>-1256.1300000000001</v>
      </c>
      <c r="L233" s="139">
        <f>IV.!$Q234</f>
        <v>0</v>
      </c>
      <c r="M233" s="139">
        <f t="shared" si="1014"/>
        <v>0</v>
      </c>
      <c r="N233" s="139">
        <f>V.!$Q234</f>
        <v>0</v>
      </c>
      <c r="O233" s="139">
        <f t="shared" si="1015"/>
        <v>0</v>
      </c>
      <c r="P233" s="139">
        <f>VI.!$Q234</f>
        <v>0</v>
      </c>
      <c r="Q233" s="139">
        <f t="shared" si="1016"/>
        <v>0</v>
      </c>
      <c r="R233" s="139">
        <f>VII.!$Q234</f>
        <v>0</v>
      </c>
      <c r="S233" s="139">
        <f t="shared" si="1017"/>
        <v>0</v>
      </c>
      <c r="T233" s="139">
        <f>VIII.!$Q234</f>
        <v>0</v>
      </c>
      <c r="U233" s="139">
        <f t="shared" si="1018"/>
        <v>0</v>
      </c>
      <c r="V233" s="139">
        <f>IX.!$Q234</f>
        <v>0</v>
      </c>
      <c r="W233" s="139">
        <f t="shared" si="1019"/>
        <v>0</v>
      </c>
      <c r="X233" s="139">
        <f>X.!$Q234</f>
        <v>0</v>
      </c>
      <c r="Y233" s="139">
        <f t="shared" si="1020"/>
        <v>0</v>
      </c>
      <c r="Z233" s="139">
        <f>XI.!$Q234</f>
        <v>0</v>
      </c>
      <c r="AA233" s="139">
        <f t="shared" si="1021"/>
        <v>0</v>
      </c>
      <c r="AB233" s="139">
        <f>XII.!$Q234</f>
        <v>0</v>
      </c>
    </row>
    <row r="234" spans="1:28" ht="14.45" customHeight="1" x14ac:dyDescent="0.2">
      <c r="A234" s="91"/>
      <c r="B234" s="93"/>
      <c r="C234" s="95"/>
      <c r="D234" s="140"/>
      <c r="E234" s="141"/>
      <c r="F234" s="142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</row>
    <row r="235" spans="1:28" ht="15" customHeight="1" x14ac:dyDescent="0.2">
      <c r="A235" s="91" t="s">
        <v>188</v>
      </c>
      <c r="B235" s="93"/>
      <c r="C235" s="95" t="s">
        <v>189</v>
      </c>
      <c r="D235" s="140">
        <f>XII.!Q235</f>
        <v>570</v>
      </c>
      <c r="E235" s="141">
        <f>I.!Q233</f>
        <v>570</v>
      </c>
      <c r="F235" s="142">
        <f>I.!$Q234</f>
        <v>23.52</v>
      </c>
      <c r="G235" s="139">
        <f t="shared" ref="G235" si="1029">H235-F235</f>
        <v>23.52</v>
      </c>
      <c r="H235" s="139">
        <f>II.!$Q236</f>
        <v>47.04</v>
      </c>
      <c r="I235" s="139">
        <f t="shared" si="1012"/>
        <v>23.520000000000003</v>
      </c>
      <c r="J235" s="139">
        <f>III.!$Q236</f>
        <v>70.56</v>
      </c>
      <c r="K235" s="139">
        <f t="shared" si="1013"/>
        <v>-70.56</v>
      </c>
      <c r="L235" s="139">
        <f>IV.!$Q236</f>
        <v>0</v>
      </c>
      <c r="M235" s="139">
        <f t="shared" si="1014"/>
        <v>0</v>
      </c>
      <c r="N235" s="139">
        <f>V.!$Q236</f>
        <v>0</v>
      </c>
      <c r="O235" s="139">
        <f t="shared" si="1015"/>
        <v>0</v>
      </c>
      <c r="P235" s="139">
        <f>VI.!$Q236</f>
        <v>0</v>
      </c>
      <c r="Q235" s="139">
        <f t="shared" si="1016"/>
        <v>0</v>
      </c>
      <c r="R235" s="139">
        <f>VII.!$Q236</f>
        <v>0</v>
      </c>
      <c r="S235" s="139">
        <f t="shared" si="1017"/>
        <v>0</v>
      </c>
      <c r="T235" s="139">
        <f>VIII.!$Q236</f>
        <v>0</v>
      </c>
      <c r="U235" s="139">
        <f t="shared" si="1018"/>
        <v>0</v>
      </c>
      <c r="V235" s="139">
        <f>IX.!$Q236</f>
        <v>0</v>
      </c>
      <c r="W235" s="139">
        <f t="shared" si="1019"/>
        <v>0</v>
      </c>
      <c r="X235" s="139">
        <f>X.!$Q236</f>
        <v>0</v>
      </c>
      <c r="Y235" s="139">
        <f t="shared" si="1020"/>
        <v>0</v>
      </c>
      <c r="Z235" s="139">
        <f>XI.!$Q236</f>
        <v>0</v>
      </c>
      <c r="AA235" s="139">
        <f t="shared" si="1021"/>
        <v>0</v>
      </c>
      <c r="AB235" s="139">
        <f>XII.!$Q236</f>
        <v>0</v>
      </c>
    </row>
    <row r="236" spans="1:28" ht="14.45" customHeight="1" x14ac:dyDescent="0.2">
      <c r="A236" s="91"/>
      <c r="B236" s="93"/>
      <c r="C236" s="95"/>
      <c r="D236" s="140"/>
      <c r="E236" s="141"/>
      <c r="F236" s="142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</row>
    <row r="237" spans="1:28" ht="15" customHeight="1" x14ac:dyDescent="0.2">
      <c r="A237" s="91" t="s">
        <v>190</v>
      </c>
      <c r="B237" s="93"/>
      <c r="C237" s="95" t="s">
        <v>191</v>
      </c>
      <c r="D237" s="140">
        <f>XII.!Q237</f>
        <v>200</v>
      </c>
      <c r="E237" s="141">
        <f>I.!Q235</f>
        <v>200</v>
      </c>
      <c r="F237" s="142">
        <f>I.!$Q236</f>
        <v>115.92</v>
      </c>
      <c r="G237" s="139">
        <f t="shared" ref="G237" si="1030">H237-F237</f>
        <v>0</v>
      </c>
      <c r="H237" s="139">
        <f>II.!$Q238</f>
        <v>115.92</v>
      </c>
      <c r="I237" s="139">
        <f t="shared" si="1012"/>
        <v>49.8</v>
      </c>
      <c r="J237" s="139">
        <f>III.!$Q238</f>
        <v>165.72</v>
      </c>
      <c r="K237" s="139">
        <f t="shared" si="1013"/>
        <v>-165.72</v>
      </c>
      <c r="L237" s="139">
        <f>IV.!$Q238</f>
        <v>0</v>
      </c>
      <c r="M237" s="139">
        <f t="shared" si="1014"/>
        <v>0</v>
      </c>
      <c r="N237" s="139">
        <f>V.!$Q238</f>
        <v>0</v>
      </c>
      <c r="O237" s="139">
        <f t="shared" si="1015"/>
        <v>0</v>
      </c>
      <c r="P237" s="139">
        <f>VI.!$Q238</f>
        <v>0</v>
      </c>
      <c r="Q237" s="139">
        <f t="shared" si="1016"/>
        <v>0</v>
      </c>
      <c r="R237" s="139">
        <f>VII.!$Q238</f>
        <v>0</v>
      </c>
      <c r="S237" s="139">
        <f t="shared" si="1017"/>
        <v>0</v>
      </c>
      <c r="T237" s="139">
        <f>VIII.!$Q238</f>
        <v>0</v>
      </c>
      <c r="U237" s="139">
        <f t="shared" si="1018"/>
        <v>0</v>
      </c>
      <c r="V237" s="139">
        <f>IX.!$Q238</f>
        <v>0</v>
      </c>
      <c r="W237" s="139">
        <f t="shared" si="1019"/>
        <v>0</v>
      </c>
      <c r="X237" s="139">
        <f>X.!$Q238</f>
        <v>0</v>
      </c>
      <c r="Y237" s="139">
        <f t="shared" si="1020"/>
        <v>0</v>
      </c>
      <c r="Z237" s="139">
        <f>XI.!$Q238</f>
        <v>0</v>
      </c>
      <c r="AA237" s="139">
        <f t="shared" si="1021"/>
        <v>0</v>
      </c>
      <c r="AB237" s="139">
        <f>XII.!$Q238</f>
        <v>0</v>
      </c>
    </row>
    <row r="238" spans="1:28" ht="14.45" customHeight="1" x14ac:dyDescent="0.2">
      <c r="A238" s="91"/>
      <c r="B238" s="93"/>
      <c r="C238" s="95"/>
      <c r="D238" s="140"/>
      <c r="E238" s="141"/>
      <c r="F238" s="142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</row>
    <row r="239" spans="1:28" ht="15" customHeight="1" x14ac:dyDescent="0.2">
      <c r="A239" s="91" t="s">
        <v>192</v>
      </c>
      <c r="B239" s="93"/>
      <c r="C239" s="95" t="s">
        <v>193</v>
      </c>
      <c r="D239" s="140">
        <f>XII.!Q239</f>
        <v>6640</v>
      </c>
      <c r="E239" s="141">
        <f>I.!Q237</f>
        <v>6640</v>
      </c>
      <c r="F239" s="142">
        <f>I.!$Q238</f>
        <v>332</v>
      </c>
      <c r="G239" s="139">
        <f t="shared" ref="G239" si="1031">H239-F239</f>
        <v>1162</v>
      </c>
      <c r="H239" s="139">
        <f>II.!$Q240</f>
        <v>1494</v>
      </c>
      <c r="I239" s="139">
        <f t="shared" si="1012"/>
        <v>0</v>
      </c>
      <c r="J239" s="139">
        <f>III.!$Q240</f>
        <v>1494</v>
      </c>
      <c r="K239" s="139">
        <f t="shared" si="1013"/>
        <v>-1494</v>
      </c>
      <c r="L239" s="139">
        <f>IV.!$Q240</f>
        <v>0</v>
      </c>
      <c r="M239" s="139">
        <f t="shared" si="1014"/>
        <v>0</v>
      </c>
      <c r="N239" s="139">
        <f>V.!$Q240</f>
        <v>0</v>
      </c>
      <c r="O239" s="139">
        <f t="shared" si="1015"/>
        <v>0</v>
      </c>
      <c r="P239" s="139">
        <f>VI.!$Q240</f>
        <v>0</v>
      </c>
      <c r="Q239" s="139">
        <f t="shared" si="1016"/>
        <v>0</v>
      </c>
      <c r="R239" s="139">
        <f>VII.!$Q240</f>
        <v>0</v>
      </c>
      <c r="S239" s="139">
        <f t="shared" si="1017"/>
        <v>0</v>
      </c>
      <c r="T239" s="139">
        <f>VIII.!$Q240</f>
        <v>0</v>
      </c>
      <c r="U239" s="139">
        <f t="shared" si="1018"/>
        <v>0</v>
      </c>
      <c r="V239" s="139">
        <f>IX.!$Q240</f>
        <v>0</v>
      </c>
      <c r="W239" s="139">
        <f t="shared" si="1019"/>
        <v>0</v>
      </c>
      <c r="X239" s="139">
        <f>X.!$Q240</f>
        <v>0</v>
      </c>
      <c r="Y239" s="139">
        <f t="shared" si="1020"/>
        <v>0</v>
      </c>
      <c r="Z239" s="139">
        <f>XI.!$Q240</f>
        <v>0</v>
      </c>
      <c r="AA239" s="139">
        <f t="shared" si="1021"/>
        <v>0</v>
      </c>
      <c r="AB239" s="139">
        <f>XII.!$Q240</f>
        <v>0</v>
      </c>
    </row>
    <row r="240" spans="1:28" ht="14.45" customHeight="1" thickBot="1" x14ac:dyDescent="0.25">
      <c r="A240" s="92"/>
      <c r="B240" s="94"/>
      <c r="C240" s="96"/>
      <c r="D240" s="155"/>
      <c r="E240" s="153"/>
      <c r="F240" s="156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</row>
    <row r="241" spans="1:29" s="82" customFormat="1" ht="13.5" thickBot="1" x14ac:dyDescent="0.25">
      <c r="A241" s="69"/>
      <c r="B241" s="69"/>
      <c r="C241" s="47"/>
      <c r="D241" s="79"/>
      <c r="E241" s="79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1:29" s="78" customFormat="1" ht="14.45" customHeight="1" x14ac:dyDescent="0.25">
      <c r="A242" s="121" t="s">
        <v>195</v>
      </c>
      <c r="B242" s="122"/>
      <c r="C242" s="108" t="s">
        <v>196</v>
      </c>
      <c r="D242" s="160">
        <f>XII.!Q242</f>
        <v>186644</v>
      </c>
      <c r="E242" s="162">
        <f>I.!Q240</f>
        <v>186644</v>
      </c>
      <c r="F242" s="166">
        <f>I.!$Q241</f>
        <v>11116.41</v>
      </c>
      <c r="G242" s="149">
        <f t="shared" ref="G242" si="1032">H242-F242</f>
        <v>27152.139999999996</v>
      </c>
      <c r="H242" s="149">
        <f>II.!$Q243</f>
        <v>38268.549999999996</v>
      </c>
      <c r="I242" s="149">
        <f t="shared" ref="I242:I260" si="1033">J242-H242</f>
        <v>9632.9000000000015</v>
      </c>
      <c r="J242" s="149">
        <f>III.!$Q243</f>
        <v>47901.45</v>
      </c>
      <c r="K242" s="149">
        <f t="shared" ref="K242:K260" si="1034">L242-J242</f>
        <v>-47901.45</v>
      </c>
      <c r="L242" s="149">
        <f>IV.!$Q243</f>
        <v>0</v>
      </c>
      <c r="M242" s="149">
        <f t="shared" ref="M242:M260" si="1035">N242-L242</f>
        <v>0</v>
      </c>
      <c r="N242" s="149">
        <f>V.!$Q243</f>
        <v>0</v>
      </c>
      <c r="O242" s="149">
        <f t="shared" ref="O242:O260" si="1036">P242-N242</f>
        <v>0</v>
      </c>
      <c r="P242" s="149">
        <f>VI.!$Q243</f>
        <v>0</v>
      </c>
      <c r="Q242" s="149">
        <f t="shared" ref="Q242:Q260" si="1037">R242-P242</f>
        <v>0</v>
      </c>
      <c r="R242" s="149">
        <f>VII.!$Q243</f>
        <v>0</v>
      </c>
      <c r="S242" s="149">
        <f t="shared" ref="S242:S260" si="1038">T242-R242</f>
        <v>0</v>
      </c>
      <c r="T242" s="149">
        <f>VIII.!$Q243</f>
        <v>0</v>
      </c>
      <c r="U242" s="149">
        <f t="shared" ref="U242:U260" si="1039">V242-T242</f>
        <v>0</v>
      </c>
      <c r="V242" s="149">
        <f>IX.!$Q243</f>
        <v>0</v>
      </c>
      <c r="W242" s="149">
        <f t="shared" ref="W242:W260" si="1040">X242-V242</f>
        <v>0</v>
      </c>
      <c r="X242" s="149">
        <f>X.!$Q243</f>
        <v>0</v>
      </c>
      <c r="Y242" s="149">
        <f t="shared" ref="Y242:Y260" si="1041">Z242-X242</f>
        <v>0</v>
      </c>
      <c r="Z242" s="149">
        <f>XI.!$Q243</f>
        <v>0</v>
      </c>
      <c r="AA242" s="149">
        <f t="shared" ref="AA242:AA260" si="1042">AB242-Z242</f>
        <v>0</v>
      </c>
      <c r="AB242" s="149">
        <f>XII.!$Q243</f>
        <v>0</v>
      </c>
    </row>
    <row r="243" spans="1:29" s="78" customFormat="1" ht="15.75" customHeight="1" thickBot="1" x14ac:dyDescent="0.3">
      <c r="A243" s="123"/>
      <c r="B243" s="124"/>
      <c r="C243" s="109"/>
      <c r="D243" s="161"/>
      <c r="E243" s="163"/>
      <c r="F243" s="167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</row>
    <row r="244" spans="1:29" ht="14.45" customHeight="1" x14ac:dyDescent="0.2">
      <c r="A244" s="103" t="s">
        <v>197</v>
      </c>
      <c r="B244" s="98"/>
      <c r="C244" s="100" t="s">
        <v>198</v>
      </c>
      <c r="D244" s="146">
        <f>XII.!Q244</f>
        <v>0</v>
      </c>
      <c r="E244" s="157">
        <f>I.!Q242</f>
        <v>0</v>
      </c>
      <c r="F244" s="158">
        <f>I.!$Q243</f>
        <v>0</v>
      </c>
      <c r="G244" s="144">
        <f t="shared" ref="G244" si="1043">H244-F244</f>
        <v>0</v>
      </c>
      <c r="H244" s="144">
        <f>II.!$Q245</f>
        <v>0</v>
      </c>
      <c r="I244" s="144">
        <f t="shared" si="1033"/>
        <v>0</v>
      </c>
      <c r="J244" s="144">
        <f>III.!$Q245</f>
        <v>0</v>
      </c>
      <c r="K244" s="144">
        <f t="shared" si="1034"/>
        <v>0</v>
      </c>
      <c r="L244" s="144">
        <f>IV.!$Q245</f>
        <v>0</v>
      </c>
      <c r="M244" s="144">
        <f t="shared" si="1035"/>
        <v>0</v>
      </c>
      <c r="N244" s="144">
        <f>V.!$Q245</f>
        <v>0</v>
      </c>
      <c r="O244" s="144">
        <f t="shared" si="1036"/>
        <v>0</v>
      </c>
      <c r="P244" s="144">
        <f>VI.!$Q245</f>
        <v>0</v>
      </c>
      <c r="Q244" s="144">
        <f t="shared" si="1037"/>
        <v>0</v>
      </c>
      <c r="R244" s="144">
        <f>VII.!$Q245</f>
        <v>0</v>
      </c>
      <c r="S244" s="144">
        <f t="shared" si="1038"/>
        <v>0</v>
      </c>
      <c r="T244" s="144">
        <f>VIII.!$Q245</f>
        <v>0</v>
      </c>
      <c r="U244" s="144">
        <f t="shared" si="1039"/>
        <v>0</v>
      </c>
      <c r="V244" s="144">
        <f>IX.!$Q245</f>
        <v>0</v>
      </c>
      <c r="W244" s="144">
        <f t="shared" si="1040"/>
        <v>0</v>
      </c>
      <c r="X244" s="144">
        <f>X.!$Q245</f>
        <v>0</v>
      </c>
      <c r="Y244" s="144">
        <f t="shared" si="1041"/>
        <v>0</v>
      </c>
      <c r="Z244" s="144">
        <f>XI.!$Q245</f>
        <v>0</v>
      </c>
      <c r="AA244" s="144">
        <f t="shared" si="1042"/>
        <v>0</v>
      </c>
      <c r="AB244" s="144">
        <f>XII.!$Q245</f>
        <v>0</v>
      </c>
    </row>
    <row r="245" spans="1:29" x14ac:dyDescent="0.2">
      <c r="A245" s="91"/>
      <c r="B245" s="93"/>
      <c r="C245" s="95"/>
      <c r="D245" s="140"/>
      <c r="E245" s="141"/>
      <c r="F245" s="142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</row>
    <row r="246" spans="1:29" x14ac:dyDescent="0.2">
      <c r="A246" s="91" t="s">
        <v>199</v>
      </c>
      <c r="B246" s="93"/>
      <c r="C246" s="95" t="s">
        <v>200</v>
      </c>
      <c r="D246" s="140">
        <f>XII.!Q246</f>
        <v>79900</v>
      </c>
      <c r="E246" s="141">
        <f>I.!Q244</f>
        <v>79900</v>
      </c>
      <c r="F246" s="142">
        <f>I.!$Q245</f>
        <v>3535.57</v>
      </c>
      <c r="G246" s="139">
        <f t="shared" ref="G246" si="1044">H246-F246</f>
        <v>19508.89</v>
      </c>
      <c r="H246" s="139">
        <f>II.!$Q247</f>
        <v>23044.46</v>
      </c>
      <c r="I246" s="139">
        <f t="shared" si="1033"/>
        <v>2123.7400000000016</v>
      </c>
      <c r="J246" s="139">
        <f>III.!$Q247</f>
        <v>25168.2</v>
      </c>
      <c r="K246" s="139">
        <f t="shared" si="1034"/>
        <v>-25168.2</v>
      </c>
      <c r="L246" s="139">
        <f>IV.!$Q247</f>
        <v>0</v>
      </c>
      <c r="M246" s="139">
        <f t="shared" si="1035"/>
        <v>0</v>
      </c>
      <c r="N246" s="139">
        <f>V.!$Q247</f>
        <v>0</v>
      </c>
      <c r="O246" s="139">
        <f t="shared" si="1036"/>
        <v>0</v>
      </c>
      <c r="P246" s="139">
        <f>VI.!$Q247</f>
        <v>0</v>
      </c>
      <c r="Q246" s="139">
        <f t="shared" si="1037"/>
        <v>0</v>
      </c>
      <c r="R246" s="139">
        <f>VII.!$Q247</f>
        <v>0</v>
      </c>
      <c r="S246" s="139">
        <f t="shared" si="1038"/>
        <v>0</v>
      </c>
      <c r="T246" s="139">
        <f>VIII.!$Q247</f>
        <v>0</v>
      </c>
      <c r="U246" s="139">
        <f t="shared" si="1039"/>
        <v>0</v>
      </c>
      <c r="V246" s="139">
        <f>IX.!$Q247</f>
        <v>0</v>
      </c>
      <c r="W246" s="139">
        <f t="shared" si="1040"/>
        <v>0</v>
      </c>
      <c r="X246" s="139">
        <f>X.!$Q247</f>
        <v>0</v>
      </c>
      <c r="Y246" s="139">
        <f t="shared" si="1041"/>
        <v>0</v>
      </c>
      <c r="Z246" s="139">
        <f>XI.!$Q247</f>
        <v>0</v>
      </c>
      <c r="AA246" s="139">
        <f t="shared" si="1042"/>
        <v>0</v>
      </c>
      <c r="AB246" s="139">
        <f>XII.!$Q247</f>
        <v>0</v>
      </c>
    </row>
    <row r="247" spans="1:29" x14ac:dyDescent="0.2">
      <c r="A247" s="91"/>
      <c r="B247" s="93"/>
      <c r="C247" s="95"/>
      <c r="D247" s="140"/>
      <c r="E247" s="141"/>
      <c r="F247" s="142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</row>
    <row r="248" spans="1:29" x14ac:dyDescent="0.2">
      <c r="A248" s="91" t="s">
        <v>201</v>
      </c>
      <c r="B248" s="93"/>
      <c r="C248" s="95" t="s">
        <v>202</v>
      </c>
      <c r="D248" s="140">
        <f>XII.!Q248</f>
        <v>29792</v>
      </c>
      <c r="E248" s="141">
        <f>I.!Q246</f>
        <v>29792</v>
      </c>
      <c r="F248" s="142">
        <f>I.!$Q247</f>
        <v>2522.83</v>
      </c>
      <c r="G248" s="139">
        <f t="shared" ref="G248" si="1045">H248-F248</f>
        <v>2448.66</v>
      </c>
      <c r="H248" s="139">
        <f>II.!$Q249</f>
        <v>4971.49</v>
      </c>
      <c r="I248" s="139">
        <f t="shared" si="1033"/>
        <v>2451.1500000000005</v>
      </c>
      <c r="J248" s="139">
        <f>III.!$Q249</f>
        <v>7422.64</v>
      </c>
      <c r="K248" s="139">
        <f t="shared" si="1034"/>
        <v>-7422.64</v>
      </c>
      <c r="L248" s="139">
        <f>IV.!$Q249</f>
        <v>0</v>
      </c>
      <c r="M248" s="139">
        <f t="shared" si="1035"/>
        <v>0</v>
      </c>
      <c r="N248" s="139">
        <f>V.!$Q249</f>
        <v>0</v>
      </c>
      <c r="O248" s="139">
        <f t="shared" si="1036"/>
        <v>0</v>
      </c>
      <c r="P248" s="139">
        <f>VI.!$Q249</f>
        <v>0</v>
      </c>
      <c r="Q248" s="139">
        <f t="shared" si="1037"/>
        <v>0</v>
      </c>
      <c r="R248" s="139">
        <f>VII.!$Q249</f>
        <v>0</v>
      </c>
      <c r="S248" s="139">
        <f t="shared" si="1038"/>
        <v>0</v>
      </c>
      <c r="T248" s="139">
        <f>VIII.!$Q249</f>
        <v>0</v>
      </c>
      <c r="U248" s="139">
        <f t="shared" si="1039"/>
        <v>0</v>
      </c>
      <c r="V248" s="139">
        <f>IX.!$Q249</f>
        <v>0</v>
      </c>
      <c r="W248" s="139">
        <f t="shared" si="1040"/>
        <v>0</v>
      </c>
      <c r="X248" s="139">
        <f>X.!$Q249</f>
        <v>0</v>
      </c>
      <c r="Y248" s="139">
        <f t="shared" si="1041"/>
        <v>0</v>
      </c>
      <c r="Z248" s="139">
        <f>XI.!$Q249</f>
        <v>0</v>
      </c>
      <c r="AA248" s="139">
        <f t="shared" si="1042"/>
        <v>0</v>
      </c>
      <c r="AB248" s="139">
        <f>XII.!$Q249</f>
        <v>0</v>
      </c>
    </row>
    <row r="249" spans="1:29" ht="15" x14ac:dyDescent="0.2">
      <c r="A249" s="91"/>
      <c r="B249" s="93"/>
      <c r="C249" s="95"/>
      <c r="D249" s="140"/>
      <c r="E249" s="141"/>
      <c r="F249" s="142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72"/>
    </row>
    <row r="250" spans="1:29" ht="15" x14ac:dyDescent="0.2">
      <c r="A250" s="91" t="s">
        <v>201</v>
      </c>
      <c r="B250" s="93"/>
      <c r="C250" s="95" t="s">
        <v>202</v>
      </c>
      <c r="D250" s="140">
        <f>XII.!Q250</f>
        <v>11090</v>
      </c>
      <c r="E250" s="141">
        <f>I.!Q248</f>
        <v>11090</v>
      </c>
      <c r="F250" s="142">
        <f>I.!$Q249</f>
        <v>0</v>
      </c>
      <c r="G250" s="139">
        <f t="shared" ref="G250" si="1046">H250-F250</f>
        <v>0</v>
      </c>
      <c r="H250" s="139">
        <f>II.!$Q251</f>
        <v>0</v>
      </c>
      <c r="I250" s="139">
        <f t="shared" si="1033"/>
        <v>0</v>
      </c>
      <c r="J250" s="139">
        <f>III.!$Q251</f>
        <v>0</v>
      </c>
      <c r="K250" s="139">
        <f t="shared" si="1034"/>
        <v>0</v>
      </c>
      <c r="L250" s="139">
        <f>IV.!$Q251</f>
        <v>0</v>
      </c>
      <c r="M250" s="139">
        <f t="shared" si="1035"/>
        <v>0</v>
      </c>
      <c r="N250" s="139">
        <f>V.!$Q251</f>
        <v>0</v>
      </c>
      <c r="O250" s="139">
        <f t="shared" si="1036"/>
        <v>0</v>
      </c>
      <c r="P250" s="139">
        <f>VI.!$Q251</f>
        <v>0</v>
      </c>
      <c r="Q250" s="139">
        <f t="shared" si="1037"/>
        <v>0</v>
      </c>
      <c r="R250" s="139">
        <f>VII.!$Q251</f>
        <v>0</v>
      </c>
      <c r="S250" s="139">
        <f t="shared" si="1038"/>
        <v>0</v>
      </c>
      <c r="T250" s="139">
        <f>VIII.!$Q251</f>
        <v>0</v>
      </c>
      <c r="U250" s="139">
        <f t="shared" si="1039"/>
        <v>0</v>
      </c>
      <c r="V250" s="139">
        <f>IX.!$Q251</f>
        <v>0</v>
      </c>
      <c r="W250" s="139">
        <f t="shared" si="1040"/>
        <v>0</v>
      </c>
      <c r="X250" s="139">
        <f>X.!$Q251</f>
        <v>0</v>
      </c>
      <c r="Y250" s="139">
        <f t="shared" si="1041"/>
        <v>0</v>
      </c>
      <c r="Z250" s="139">
        <f>XI.!$Q251</f>
        <v>0</v>
      </c>
      <c r="AA250" s="139">
        <f t="shared" si="1042"/>
        <v>0</v>
      </c>
      <c r="AB250" s="139">
        <f>XII.!$Q251</f>
        <v>0</v>
      </c>
      <c r="AC250" s="72"/>
    </row>
    <row r="251" spans="1:29" x14ac:dyDescent="0.2">
      <c r="A251" s="91"/>
      <c r="B251" s="93"/>
      <c r="C251" s="95"/>
      <c r="D251" s="140"/>
      <c r="E251" s="141"/>
      <c r="F251" s="142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</row>
    <row r="252" spans="1:29" x14ac:dyDescent="0.2">
      <c r="A252" s="91" t="s">
        <v>203</v>
      </c>
      <c r="B252" s="93"/>
      <c r="C252" s="95" t="s">
        <v>204</v>
      </c>
      <c r="D252" s="140">
        <f>XII.!Q252</f>
        <v>5166</v>
      </c>
      <c r="E252" s="141">
        <f>I.!Q250</f>
        <v>5166</v>
      </c>
      <c r="F252" s="142">
        <f>I.!$Q251</f>
        <v>0</v>
      </c>
      <c r="G252" s="139">
        <f t="shared" ref="G252" si="1047">H252-F252</f>
        <v>136.58000000000001</v>
      </c>
      <c r="H252" s="139">
        <f>II.!$Q253</f>
        <v>136.58000000000001</v>
      </c>
      <c r="I252" s="139">
        <f t="shared" si="1033"/>
        <v>0</v>
      </c>
      <c r="J252" s="139">
        <f>III.!$Q253</f>
        <v>136.58000000000001</v>
      </c>
      <c r="K252" s="139">
        <f t="shared" si="1034"/>
        <v>-136.58000000000001</v>
      </c>
      <c r="L252" s="139">
        <f>IV.!$Q253</f>
        <v>0</v>
      </c>
      <c r="M252" s="139">
        <f t="shared" si="1035"/>
        <v>0</v>
      </c>
      <c r="N252" s="139">
        <f>V.!$Q253</f>
        <v>0</v>
      </c>
      <c r="O252" s="139">
        <f t="shared" si="1036"/>
        <v>0</v>
      </c>
      <c r="P252" s="139">
        <f>VI.!$Q253</f>
        <v>0</v>
      </c>
      <c r="Q252" s="139">
        <f t="shared" si="1037"/>
        <v>0</v>
      </c>
      <c r="R252" s="139">
        <f>VII.!$Q253</f>
        <v>0</v>
      </c>
      <c r="S252" s="139">
        <f t="shared" si="1038"/>
        <v>0</v>
      </c>
      <c r="T252" s="139">
        <f>VIII.!$Q253</f>
        <v>0</v>
      </c>
      <c r="U252" s="139">
        <f t="shared" si="1039"/>
        <v>0</v>
      </c>
      <c r="V252" s="139">
        <f>IX.!$Q253</f>
        <v>0</v>
      </c>
      <c r="W252" s="139">
        <f t="shared" si="1040"/>
        <v>0</v>
      </c>
      <c r="X252" s="139">
        <f>X.!$Q253</f>
        <v>0</v>
      </c>
      <c r="Y252" s="139">
        <f t="shared" si="1041"/>
        <v>0</v>
      </c>
      <c r="Z252" s="139">
        <f>XI.!$Q253</f>
        <v>0</v>
      </c>
      <c r="AA252" s="139">
        <f t="shared" si="1042"/>
        <v>0</v>
      </c>
      <c r="AB252" s="139">
        <f>XII.!$Q253</f>
        <v>0</v>
      </c>
    </row>
    <row r="253" spans="1:29" x14ac:dyDescent="0.2">
      <c r="A253" s="91"/>
      <c r="B253" s="93"/>
      <c r="C253" s="95"/>
      <c r="D253" s="140"/>
      <c r="E253" s="141"/>
      <c r="F253" s="142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</row>
    <row r="254" spans="1:29" x14ac:dyDescent="0.2">
      <c r="A254" s="91" t="s">
        <v>205</v>
      </c>
      <c r="B254" s="93"/>
      <c r="C254" s="95" t="s">
        <v>208</v>
      </c>
      <c r="D254" s="140">
        <f>XII.!Q254</f>
        <v>3552</v>
      </c>
      <c r="E254" s="141">
        <f>I.!Q252</f>
        <v>3552</v>
      </c>
      <c r="F254" s="142">
        <f>I.!$Q253</f>
        <v>311.77999999999997</v>
      </c>
      <c r="G254" s="139">
        <f t="shared" ref="G254" si="1048">H254-F254</f>
        <v>310.71000000000004</v>
      </c>
      <c r="H254" s="139">
        <f>II.!$Q255</f>
        <v>622.49</v>
      </c>
      <c r="I254" s="139">
        <f t="shared" si="1033"/>
        <v>289.66999999999996</v>
      </c>
      <c r="J254" s="139">
        <f>III.!$Q255</f>
        <v>912.16</v>
      </c>
      <c r="K254" s="139">
        <f t="shared" si="1034"/>
        <v>-912.16</v>
      </c>
      <c r="L254" s="139">
        <f>IV.!$Q255</f>
        <v>0</v>
      </c>
      <c r="M254" s="139">
        <f t="shared" si="1035"/>
        <v>0</v>
      </c>
      <c r="N254" s="139">
        <f>V.!$Q255</f>
        <v>0</v>
      </c>
      <c r="O254" s="139">
        <f t="shared" si="1036"/>
        <v>0</v>
      </c>
      <c r="P254" s="139">
        <f>VI.!$Q255</f>
        <v>0</v>
      </c>
      <c r="Q254" s="139">
        <f t="shared" si="1037"/>
        <v>0</v>
      </c>
      <c r="R254" s="139">
        <f>VII.!$Q255</f>
        <v>0</v>
      </c>
      <c r="S254" s="139">
        <f t="shared" si="1038"/>
        <v>0</v>
      </c>
      <c r="T254" s="139">
        <f>VIII.!$Q255</f>
        <v>0</v>
      </c>
      <c r="U254" s="139">
        <f t="shared" si="1039"/>
        <v>0</v>
      </c>
      <c r="V254" s="139">
        <f>IX.!$Q255</f>
        <v>0</v>
      </c>
      <c r="W254" s="139">
        <f t="shared" si="1040"/>
        <v>0</v>
      </c>
      <c r="X254" s="139">
        <f>X.!$Q255</f>
        <v>0</v>
      </c>
      <c r="Y254" s="139">
        <f t="shared" si="1041"/>
        <v>0</v>
      </c>
      <c r="Z254" s="139">
        <f>XI.!$Q255</f>
        <v>0</v>
      </c>
      <c r="AA254" s="139">
        <f t="shared" si="1042"/>
        <v>0</v>
      </c>
      <c r="AB254" s="139">
        <f>XII.!$Q255</f>
        <v>0</v>
      </c>
    </row>
    <row r="255" spans="1:29" x14ac:dyDescent="0.2">
      <c r="A255" s="91"/>
      <c r="B255" s="93"/>
      <c r="C255" s="95"/>
      <c r="D255" s="140"/>
      <c r="E255" s="141"/>
      <c r="F255" s="142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</row>
    <row r="256" spans="1:29" x14ac:dyDescent="0.2">
      <c r="A256" s="91" t="s">
        <v>205</v>
      </c>
      <c r="B256" s="93"/>
      <c r="C256" s="95" t="s">
        <v>206</v>
      </c>
      <c r="D256" s="140">
        <f>XII.!Q256</f>
        <v>19361</v>
      </c>
      <c r="E256" s="141">
        <f>I.!Q254</f>
        <v>19361</v>
      </c>
      <c r="F256" s="142">
        <f>I.!$Q255</f>
        <v>1616.04</v>
      </c>
      <c r="G256" s="139">
        <f t="shared" ref="G256" si="1049">H256-F256</f>
        <v>1615.9499999999998</v>
      </c>
      <c r="H256" s="139">
        <f>II.!$Q257</f>
        <v>3231.99</v>
      </c>
      <c r="I256" s="139">
        <f t="shared" si="1033"/>
        <v>1611.5699999999997</v>
      </c>
      <c r="J256" s="139">
        <f>III.!$Q257</f>
        <v>4843.5599999999995</v>
      </c>
      <c r="K256" s="139">
        <f t="shared" si="1034"/>
        <v>-4843.5599999999995</v>
      </c>
      <c r="L256" s="139">
        <f>IV.!$Q257</f>
        <v>0</v>
      </c>
      <c r="M256" s="139">
        <f t="shared" si="1035"/>
        <v>0</v>
      </c>
      <c r="N256" s="139">
        <f>V.!$Q257</f>
        <v>0</v>
      </c>
      <c r="O256" s="139">
        <f t="shared" si="1036"/>
        <v>0</v>
      </c>
      <c r="P256" s="139">
        <f>VI.!$Q257</f>
        <v>0</v>
      </c>
      <c r="Q256" s="139">
        <f t="shared" si="1037"/>
        <v>0</v>
      </c>
      <c r="R256" s="139">
        <f>VII.!$Q257</f>
        <v>0</v>
      </c>
      <c r="S256" s="139">
        <f t="shared" si="1038"/>
        <v>0</v>
      </c>
      <c r="T256" s="139">
        <f>VIII.!$Q257</f>
        <v>0</v>
      </c>
      <c r="U256" s="139">
        <f t="shared" si="1039"/>
        <v>0</v>
      </c>
      <c r="V256" s="139">
        <f>IX.!$Q257</f>
        <v>0</v>
      </c>
      <c r="W256" s="139">
        <f t="shared" si="1040"/>
        <v>0</v>
      </c>
      <c r="X256" s="139">
        <f>X.!$Q257</f>
        <v>0</v>
      </c>
      <c r="Y256" s="139">
        <f t="shared" si="1041"/>
        <v>0</v>
      </c>
      <c r="Z256" s="139">
        <f>XI.!$Q257</f>
        <v>0</v>
      </c>
      <c r="AA256" s="139">
        <f t="shared" si="1042"/>
        <v>0</v>
      </c>
      <c r="AB256" s="139">
        <f>XII.!$Q257</f>
        <v>0</v>
      </c>
    </row>
    <row r="257" spans="1:30" x14ac:dyDescent="0.2">
      <c r="A257" s="91"/>
      <c r="B257" s="93"/>
      <c r="C257" s="95"/>
      <c r="D257" s="140"/>
      <c r="E257" s="141"/>
      <c r="F257" s="142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</row>
    <row r="258" spans="1:30" x14ac:dyDescent="0.2">
      <c r="A258" s="91" t="s">
        <v>205</v>
      </c>
      <c r="B258" s="93"/>
      <c r="C258" s="95" t="s">
        <v>207</v>
      </c>
      <c r="D258" s="140">
        <f>XII.!Q258</f>
        <v>21379</v>
      </c>
      <c r="E258" s="141">
        <f>I.!Q256</f>
        <v>21379</v>
      </c>
      <c r="F258" s="142">
        <f>I.!$Q257</f>
        <v>1783.4099999999999</v>
      </c>
      <c r="G258" s="139">
        <f t="shared" ref="G258" si="1050">H258-F258</f>
        <v>1783.42</v>
      </c>
      <c r="H258" s="139">
        <f>II.!$Q259</f>
        <v>3566.83</v>
      </c>
      <c r="I258" s="139">
        <f t="shared" si="1033"/>
        <v>1780.1000000000004</v>
      </c>
      <c r="J258" s="139">
        <f>III.!$Q259</f>
        <v>5346.93</v>
      </c>
      <c r="K258" s="139">
        <f t="shared" si="1034"/>
        <v>-5346.93</v>
      </c>
      <c r="L258" s="139">
        <f>IV.!$Q259</f>
        <v>0</v>
      </c>
      <c r="M258" s="139">
        <f t="shared" si="1035"/>
        <v>0</v>
      </c>
      <c r="N258" s="139">
        <f>V.!$Q259</f>
        <v>0</v>
      </c>
      <c r="O258" s="139">
        <f t="shared" si="1036"/>
        <v>0</v>
      </c>
      <c r="P258" s="139">
        <f>VI.!$Q259</f>
        <v>0</v>
      </c>
      <c r="Q258" s="139">
        <f t="shared" si="1037"/>
        <v>0</v>
      </c>
      <c r="R258" s="139">
        <f>VII.!$Q259</f>
        <v>0</v>
      </c>
      <c r="S258" s="139">
        <f t="shared" si="1038"/>
        <v>0</v>
      </c>
      <c r="T258" s="139">
        <f>VIII.!$Q259</f>
        <v>0</v>
      </c>
      <c r="U258" s="139">
        <f t="shared" si="1039"/>
        <v>0</v>
      </c>
      <c r="V258" s="139">
        <f>IX.!$Q259</f>
        <v>0</v>
      </c>
      <c r="W258" s="139">
        <f t="shared" si="1040"/>
        <v>0</v>
      </c>
      <c r="X258" s="139">
        <f>X.!$Q259</f>
        <v>0</v>
      </c>
      <c r="Y258" s="139">
        <f t="shared" si="1041"/>
        <v>0</v>
      </c>
      <c r="Z258" s="139">
        <f>XI.!$Q259</f>
        <v>0</v>
      </c>
      <c r="AA258" s="139">
        <f t="shared" si="1042"/>
        <v>0</v>
      </c>
      <c r="AB258" s="139">
        <f>XII.!$Q259</f>
        <v>0</v>
      </c>
    </row>
    <row r="259" spans="1:30" x14ac:dyDescent="0.2">
      <c r="A259" s="91"/>
      <c r="B259" s="93"/>
      <c r="C259" s="95"/>
      <c r="D259" s="140"/>
      <c r="E259" s="141"/>
      <c r="F259" s="142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</row>
    <row r="260" spans="1:30" x14ac:dyDescent="0.2">
      <c r="A260" s="91" t="s">
        <v>205</v>
      </c>
      <c r="B260" s="93"/>
      <c r="C260" s="95" t="s">
        <v>209</v>
      </c>
      <c r="D260" s="140">
        <f>XII.!Q260</f>
        <v>16404</v>
      </c>
      <c r="E260" s="141">
        <f>I.!Q258</f>
        <v>16404</v>
      </c>
      <c r="F260" s="142">
        <f>I.!$Q259</f>
        <v>1346.78</v>
      </c>
      <c r="G260" s="139">
        <f t="shared" ref="G260" si="1051">H260-F260</f>
        <v>1347.93</v>
      </c>
      <c r="H260" s="139">
        <f>II.!$Q261</f>
        <v>2694.71</v>
      </c>
      <c r="I260" s="139">
        <f t="shared" si="1033"/>
        <v>1376.67</v>
      </c>
      <c r="J260" s="139">
        <f>III.!$Q261</f>
        <v>4071.38</v>
      </c>
      <c r="K260" s="139">
        <f t="shared" si="1034"/>
        <v>-4071.38</v>
      </c>
      <c r="L260" s="139">
        <f>IV.!$Q261</f>
        <v>0</v>
      </c>
      <c r="M260" s="139">
        <f t="shared" si="1035"/>
        <v>0</v>
      </c>
      <c r="N260" s="139">
        <f>V.!$Q261</f>
        <v>0</v>
      </c>
      <c r="O260" s="139">
        <f t="shared" si="1036"/>
        <v>0</v>
      </c>
      <c r="P260" s="139">
        <f>VI.!$Q261</f>
        <v>0</v>
      </c>
      <c r="Q260" s="139">
        <f t="shared" si="1037"/>
        <v>0</v>
      </c>
      <c r="R260" s="139">
        <f>VII.!$Q261</f>
        <v>0</v>
      </c>
      <c r="S260" s="139">
        <f t="shared" si="1038"/>
        <v>0</v>
      </c>
      <c r="T260" s="139">
        <f>VIII.!$Q261</f>
        <v>0</v>
      </c>
      <c r="U260" s="139">
        <f t="shared" si="1039"/>
        <v>0</v>
      </c>
      <c r="V260" s="139">
        <f>IX.!$Q261</f>
        <v>0</v>
      </c>
      <c r="W260" s="139">
        <f t="shared" si="1040"/>
        <v>0</v>
      </c>
      <c r="X260" s="139">
        <f>X.!$Q261</f>
        <v>0</v>
      </c>
      <c r="Y260" s="139">
        <f t="shared" si="1041"/>
        <v>0</v>
      </c>
      <c r="Z260" s="139">
        <f>XI.!$Q261</f>
        <v>0</v>
      </c>
      <c r="AA260" s="139">
        <f t="shared" si="1042"/>
        <v>0</v>
      </c>
      <c r="AB260" s="139">
        <f>XII.!$Q261</f>
        <v>0</v>
      </c>
    </row>
    <row r="261" spans="1:30" ht="13.5" thickBot="1" x14ac:dyDescent="0.25">
      <c r="A261" s="92"/>
      <c r="B261" s="94"/>
      <c r="C261" s="96"/>
      <c r="D261" s="155"/>
      <c r="E261" s="153"/>
      <c r="F261" s="156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</row>
    <row r="262" spans="1:30" s="82" customFormat="1" ht="13.5" thickBot="1" x14ac:dyDescent="0.25">
      <c r="A262" s="69"/>
      <c r="B262" s="69"/>
      <c r="C262" s="47"/>
      <c r="D262" s="79"/>
      <c r="E262" s="79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1:30" x14ac:dyDescent="0.2">
      <c r="A263" s="121" t="s">
        <v>210</v>
      </c>
      <c r="B263" s="122"/>
      <c r="C263" s="108" t="s">
        <v>211</v>
      </c>
      <c r="D263" s="160">
        <f>XII.!Q263</f>
        <v>520655</v>
      </c>
      <c r="E263" s="162">
        <f>I.!Q261</f>
        <v>520655</v>
      </c>
      <c r="F263" s="164">
        <f>I.!$Q262</f>
        <v>49725.85</v>
      </c>
      <c r="G263" s="149">
        <f t="shared" ref="G263" si="1052">H263-F263</f>
        <v>35571.560000000005</v>
      </c>
      <c r="H263" s="149">
        <f>II.!$Q264</f>
        <v>85297.41</v>
      </c>
      <c r="I263" s="149">
        <f t="shared" ref="I263:I321" si="1053">J263-H263</f>
        <v>38104.159999999989</v>
      </c>
      <c r="J263" s="149">
        <f>III.!$Q264</f>
        <v>123401.56999999999</v>
      </c>
      <c r="K263" s="149">
        <f t="shared" ref="K263:K321" si="1054">L263-J263</f>
        <v>-123401.56999999999</v>
      </c>
      <c r="L263" s="149">
        <f>IV.!$Q264</f>
        <v>0</v>
      </c>
      <c r="M263" s="149">
        <f t="shared" ref="M263:M321" si="1055">N263-L263</f>
        <v>0</v>
      </c>
      <c r="N263" s="149">
        <f>V.!$Q264</f>
        <v>0</v>
      </c>
      <c r="O263" s="149">
        <f t="shared" ref="O263:O321" si="1056">P263-N263</f>
        <v>0</v>
      </c>
      <c r="P263" s="149">
        <f>VI.!$Q264</f>
        <v>0</v>
      </c>
      <c r="Q263" s="149">
        <f t="shared" ref="Q263:Q321" si="1057">R263-P263</f>
        <v>0</v>
      </c>
      <c r="R263" s="149">
        <f>VII.!$Q264</f>
        <v>0</v>
      </c>
      <c r="S263" s="149">
        <f t="shared" ref="S263:S321" si="1058">T263-R263</f>
        <v>0</v>
      </c>
      <c r="T263" s="149">
        <f>VIII.!$Q264</f>
        <v>0</v>
      </c>
      <c r="U263" s="149">
        <f t="shared" ref="U263:U321" si="1059">V263-T263</f>
        <v>0</v>
      </c>
      <c r="V263" s="149">
        <f>IX.!$Q264</f>
        <v>0</v>
      </c>
      <c r="W263" s="149">
        <f t="shared" ref="W263:W321" si="1060">X263-V263</f>
        <v>0</v>
      </c>
      <c r="X263" s="159">
        <f>X.!$Q264</f>
        <v>0</v>
      </c>
      <c r="Y263" s="159">
        <f t="shared" ref="Y263:Y321" si="1061">Z263-X263</f>
        <v>0</v>
      </c>
      <c r="Z263" s="159">
        <f>XI.!$Q264</f>
        <v>0</v>
      </c>
      <c r="AA263" s="159">
        <f t="shared" ref="AA263:AA321" si="1062">AB263-Z263</f>
        <v>0</v>
      </c>
      <c r="AB263" s="159">
        <f>XII.!$Q264</f>
        <v>0</v>
      </c>
    </row>
    <row r="264" spans="1:30" ht="13.5" thickBot="1" x14ac:dyDescent="0.25">
      <c r="A264" s="123"/>
      <c r="B264" s="124"/>
      <c r="C264" s="109"/>
      <c r="D264" s="161"/>
      <c r="E264" s="163"/>
      <c r="F264" s="165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2"/>
      <c r="Y264" s="152"/>
      <c r="Z264" s="152"/>
      <c r="AA264" s="152"/>
      <c r="AB264" s="152"/>
    </row>
    <row r="265" spans="1:30" ht="12.75" customHeight="1" x14ac:dyDescent="0.2">
      <c r="A265" s="103" t="s">
        <v>212</v>
      </c>
      <c r="B265" s="98"/>
      <c r="C265" s="100" t="s">
        <v>213</v>
      </c>
      <c r="D265" s="146">
        <f>XII.!Q265</f>
        <v>419062</v>
      </c>
      <c r="E265" s="157">
        <f>I.!Q263</f>
        <v>419062</v>
      </c>
      <c r="F265" s="158">
        <f>I.!$Q264</f>
        <v>30242.32</v>
      </c>
      <c r="G265" s="144">
        <f t="shared" ref="G265" si="1063">H265-F265</f>
        <v>30413.870000000003</v>
      </c>
      <c r="H265" s="144">
        <f>II.!$Q266</f>
        <v>60656.19</v>
      </c>
      <c r="I265" s="144">
        <f t="shared" si="1053"/>
        <v>32165.799999999988</v>
      </c>
      <c r="J265" s="144">
        <f>III.!$Q266</f>
        <v>92821.989999999991</v>
      </c>
      <c r="K265" s="144">
        <f t="shared" si="1054"/>
        <v>-92821.989999999991</v>
      </c>
      <c r="L265" s="144">
        <f>IV.!$Q266</f>
        <v>0</v>
      </c>
      <c r="M265" s="144">
        <f t="shared" si="1055"/>
        <v>0</v>
      </c>
      <c r="N265" s="144">
        <f>V.!$Q266</f>
        <v>0</v>
      </c>
      <c r="O265" s="144">
        <f t="shared" si="1056"/>
        <v>0</v>
      </c>
      <c r="P265" s="144">
        <f>VI.!$Q266</f>
        <v>0</v>
      </c>
      <c r="Q265" s="144">
        <f t="shared" si="1057"/>
        <v>0</v>
      </c>
      <c r="R265" s="144">
        <f>VII.!$Q266</f>
        <v>0</v>
      </c>
      <c r="S265" s="144">
        <f t="shared" si="1058"/>
        <v>0</v>
      </c>
      <c r="T265" s="144">
        <f>VIII.!$Q266</f>
        <v>0</v>
      </c>
      <c r="U265" s="144">
        <f t="shared" si="1059"/>
        <v>0</v>
      </c>
      <c r="V265" s="144">
        <f>IX.!$Q266</f>
        <v>0</v>
      </c>
      <c r="W265" s="144">
        <f t="shared" si="1060"/>
        <v>0</v>
      </c>
      <c r="X265" s="144">
        <f>X.!$Q266</f>
        <v>0</v>
      </c>
      <c r="Y265" s="144">
        <f t="shared" si="1061"/>
        <v>0</v>
      </c>
      <c r="Z265" s="144">
        <f>XI.!$Q266</f>
        <v>0</v>
      </c>
      <c r="AA265" s="144">
        <f t="shared" si="1062"/>
        <v>0</v>
      </c>
      <c r="AB265" s="144">
        <f>XII.!$Q266</f>
        <v>0</v>
      </c>
    </row>
    <row r="266" spans="1:30" x14ac:dyDescent="0.2">
      <c r="A266" s="91"/>
      <c r="B266" s="93"/>
      <c r="C266" s="95"/>
      <c r="D266" s="140"/>
      <c r="E266" s="141"/>
      <c r="F266" s="142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</row>
    <row r="267" spans="1:30" ht="12.75" customHeight="1" x14ac:dyDescent="0.2">
      <c r="A267" s="91" t="s">
        <v>212</v>
      </c>
      <c r="B267" s="93"/>
      <c r="C267" s="95" t="s">
        <v>214</v>
      </c>
      <c r="D267" s="140">
        <f>XII.!Q267</f>
        <v>2000</v>
      </c>
      <c r="E267" s="141">
        <f>I.!Q265</f>
        <v>2000</v>
      </c>
      <c r="F267" s="142">
        <f>I.!$Q266</f>
        <v>49.21</v>
      </c>
      <c r="G267" s="139">
        <f t="shared" ref="G267" si="1064">H267-F267</f>
        <v>52.339999999999996</v>
      </c>
      <c r="H267" s="139">
        <f>II.!$Q268</f>
        <v>101.55</v>
      </c>
      <c r="I267" s="139">
        <f t="shared" si="1053"/>
        <v>165.31</v>
      </c>
      <c r="J267" s="139">
        <f>III.!$Q268</f>
        <v>266.86</v>
      </c>
      <c r="K267" s="139">
        <f t="shared" si="1054"/>
        <v>-266.86</v>
      </c>
      <c r="L267" s="139">
        <f>IV.!$Q268</f>
        <v>0</v>
      </c>
      <c r="M267" s="139">
        <f t="shared" si="1055"/>
        <v>0</v>
      </c>
      <c r="N267" s="139">
        <f>V.!$Q268</f>
        <v>0</v>
      </c>
      <c r="O267" s="139">
        <f t="shared" si="1056"/>
        <v>0</v>
      </c>
      <c r="P267" s="139">
        <f>VI.!$Q268</f>
        <v>0</v>
      </c>
      <c r="Q267" s="139">
        <f t="shared" si="1057"/>
        <v>0</v>
      </c>
      <c r="R267" s="139">
        <f>VII.!$Q268</f>
        <v>0</v>
      </c>
      <c r="S267" s="139">
        <f t="shared" si="1058"/>
        <v>0</v>
      </c>
      <c r="T267" s="139">
        <f>VIII.!$Q268</f>
        <v>0</v>
      </c>
      <c r="U267" s="139">
        <f t="shared" si="1059"/>
        <v>0</v>
      </c>
      <c r="V267" s="139">
        <f>IX.!$Q268</f>
        <v>0</v>
      </c>
      <c r="W267" s="139">
        <f t="shared" si="1060"/>
        <v>0</v>
      </c>
      <c r="X267" s="139">
        <f>X.!$Q268</f>
        <v>0</v>
      </c>
      <c r="Y267" s="139">
        <f t="shared" si="1061"/>
        <v>0</v>
      </c>
      <c r="Z267" s="139">
        <f>XI.!$Q268</f>
        <v>0</v>
      </c>
      <c r="AA267" s="139">
        <f t="shared" si="1062"/>
        <v>0</v>
      </c>
      <c r="AB267" s="139">
        <f>XII.!$Q268</f>
        <v>0</v>
      </c>
    </row>
    <row r="268" spans="1:30" x14ac:dyDescent="0.2">
      <c r="A268" s="91"/>
      <c r="B268" s="93"/>
      <c r="C268" s="95"/>
      <c r="D268" s="140"/>
      <c r="E268" s="141"/>
      <c r="F268" s="142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</row>
    <row r="269" spans="1:30" ht="12.75" customHeight="1" x14ac:dyDescent="0.2">
      <c r="A269" s="91" t="s">
        <v>212</v>
      </c>
      <c r="B269" s="93"/>
      <c r="C269" s="95" t="s">
        <v>215</v>
      </c>
      <c r="D269" s="140">
        <f>XII.!Q269</f>
        <v>9630</v>
      </c>
      <c r="E269" s="141">
        <f>I.!Q267</f>
        <v>9630</v>
      </c>
      <c r="F269" s="142">
        <f>I.!$Q268</f>
        <v>1015.62</v>
      </c>
      <c r="G269" s="139">
        <f t="shared" ref="G269" si="1065">H269-F269</f>
        <v>1093.3499999999999</v>
      </c>
      <c r="H269" s="139">
        <f>II.!$Q270</f>
        <v>2108.9699999999998</v>
      </c>
      <c r="I269" s="139">
        <f t="shared" si="1053"/>
        <v>1178.3300000000004</v>
      </c>
      <c r="J269" s="139">
        <f>III.!$Q270</f>
        <v>3287.3</v>
      </c>
      <c r="K269" s="139">
        <f t="shared" si="1054"/>
        <v>-3287.3</v>
      </c>
      <c r="L269" s="139">
        <f>IV.!$Q270</f>
        <v>0</v>
      </c>
      <c r="M269" s="139">
        <f t="shared" si="1055"/>
        <v>0</v>
      </c>
      <c r="N269" s="139">
        <f>V.!$Q270</f>
        <v>0</v>
      </c>
      <c r="O269" s="139">
        <f t="shared" si="1056"/>
        <v>0</v>
      </c>
      <c r="P269" s="139">
        <f>VI.!$Q270</f>
        <v>0</v>
      </c>
      <c r="Q269" s="139">
        <f t="shared" si="1057"/>
        <v>0</v>
      </c>
      <c r="R269" s="139">
        <f>VII.!$Q270</f>
        <v>0</v>
      </c>
      <c r="S269" s="139">
        <f t="shared" si="1058"/>
        <v>0</v>
      </c>
      <c r="T269" s="139">
        <f>VIII.!$Q270</f>
        <v>0</v>
      </c>
      <c r="U269" s="139">
        <f t="shared" si="1059"/>
        <v>0</v>
      </c>
      <c r="V269" s="139">
        <f>IX.!$Q270</f>
        <v>0</v>
      </c>
      <c r="W269" s="139">
        <f t="shared" si="1060"/>
        <v>0</v>
      </c>
      <c r="X269" s="139">
        <f>X.!$Q270</f>
        <v>0</v>
      </c>
      <c r="Y269" s="139">
        <f t="shared" si="1061"/>
        <v>0</v>
      </c>
      <c r="Z269" s="139">
        <f>XI.!$Q270</f>
        <v>0</v>
      </c>
      <c r="AA269" s="139">
        <f t="shared" si="1062"/>
        <v>0</v>
      </c>
      <c r="AB269" s="139">
        <f>XII.!$Q270</f>
        <v>0</v>
      </c>
    </row>
    <row r="270" spans="1:30" x14ac:dyDescent="0.2">
      <c r="A270" s="91"/>
      <c r="B270" s="93"/>
      <c r="C270" s="95"/>
      <c r="D270" s="140"/>
      <c r="E270" s="141"/>
      <c r="F270" s="142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</row>
    <row r="271" spans="1:30" x14ac:dyDescent="0.2">
      <c r="A271" s="91" t="s">
        <v>212</v>
      </c>
      <c r="B271" s="93"/>
      <c r="C271" s="95" t="s">
        <v>216</v>
      </c>
      <c r="D271" s="140">
        <f>XII.!Q271</f>
        <v>14350</v>
      </c>
      <c r="E271" s="141">
        <f>I.!Q269</f>
        <v>14350</v>
      </c>
      <c r="F271" s="142">
        <f>I.!$Q270</f>
        <v>2185.8000000000002</v>
      </c>
      <c r="G271" s="139">
        <f t="shared" ref="G271" si="1066">H271-F271</f>
        <v>2295.9900000000007</v>
      </c>
      <c r="H271" s="139">
        <f>II.!$Q272</f>
        <v>4481.7900000000009</v>
      </c>
      <c r="I271" s="139">
        <f t="shared" si="1053"/>
        <v>829.93999999999869</v>
      </c>
      <c r="J271" s="139">
        <f>III.!$Q272</f>
        <v>5311.73</v>
      </c>
      <c r="K271" s="139">
        <f t="shared" si="1054"/>
        <v>-5311.73</v>
      </c>
      <c r="L271" s="139">
        <f>IV.!$Q272</f>
        <v>0</v>
      </c>
      <c r="M271" s="139">
        <f t="shared" si="1055"/>
        <v>0</v>
      </c>
      <c r="N271" s="139">
        <f>V.!$Q272</f>
        <v>0</v>
      </c>
      <c r="O271" s="139">
        <f t="shared" si="1056"/>
        <v>0</v>
      </c>
      <c r="P271" s="139">
        <f>VI.!$Q272</f>
        <v>0</v>
      </c>
      <c r="Q271" s="139">
        <f t="shared" si="1057"/>
        <v>0</v>
      </c>
      <c r="R271" s="139">
        <f>VII.!$Q272</f>
        <v>0</v>
      </c>
      <c r="S271" s="139">
        <f t="shared" si="1058"/>
        <v>0</v>
      </c>
      <c r="T271" s="139">
        <f>VIII.!$Q272</f>
        <v>0</v>
      </c>
      <c r="U271" s="139">
        <f t="shared" si="1059"/>
        <v>0</v>
      </c>
      <c r="V271" s="139">
        <f>IX.!$Q272</f>
        <v>0</v>
      </c>
      <c r="W271" s="139">
        <f t="shared" si="1060"/>
        <v>0</v>
      </c>
      <c r="X271" s="139">
        <f>X.!$Q272</f>
        <v>0</v>
      </c>
      <c r="Y271" s="139">
        <f t="shared" si="1061"/>
        <v>0</v>
      </c>
      <c r="Z271" s="139">
        <f>XI.!$Q272</f>
        <v>0</v>
      </c>
      <c r="AA271" s="139">
        <f t="shared" si="1062"/>
        <v>0</v>
      </c>
      <c r="AB271" s="139">
        <f>XII.!$Q272</f>
        <v>0</v>
      </c>
    </row>
    <row r="272" spans="1:30" ht="15" x14ac:dyDescent="0.2">
      <c r="A272" s="91"/>
      <c r="B272" s="93"/>
      <c r="C272" s="95"/>
      <c r="D272" s="140"/>
      <c r="E272" s="141"/>
      <c r="F272" s="142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72"/>
      <c r="AD272" s="72"/>
    </row>
    <row r="273" spans="1:30" ht="15" x14ac:dyDescent="0.2">
      <c r="A273" s="91"/>
      <c r="B273" s="93" t="s">
        <v>217</v>
      </c>
      <c r="C273" s="95" t="s">
        <v>218</v>
      </c>
      <c r="D273" s="140">
        <f>XII.!Q273</f>
        <v>3000</v>
      </c>
      <c r="E273" s="141">
        <f>I.!Q271</f>
        <v>3000</v>
      </c>
      <c r="F273" s="142">
        <f>I.!$Q272</f>
        <v>969.95</v>
      </c>
      <c r="G273" s="139">
        <f t="shared" ref="G273" si="1067">H273-F273</f>
        <v>805.01</v>
      </c>
      <c r="H273" s="139">
        <f>II.!$Q274</f>
        <v>1774.96</v>
      </c>
      <c r="I273" s="139">
        <f t="shared" si="1053"/>
        <v>46</v>
      </c>
      <c r="J273" s="139">
        <f>III.!$Q274</f>
        <v>1820.96</v>
      </c>
      <c r="K273" s="139">
        <f t="shared" si="1054"/>
        <v>-1820.96</v>
      </c>
      <c r="L273" s="139">
        <f>IV.!$Q274</f>
        <v>0</v>
      </c>
      <c r="M273" s="139">
        <f t="shared" si="1055"/>
        <v>0</v>
      </c>
      <c r="N273" s="139">
        <f>V.!$Q274</f>
        <v>0</v>
      </c>
      <c r="O273" s="139">
        <f t="shared" si="1056"/>
        <v>0</v>
      </c>
      <c r="P273" s="139">
        <f>VI.!$Q274</f>
        <v>0</v>
      </c>
      <c r="Q273" s="139">
        <f t="shared" si="1057"/>
        <v>0</v>
      </c>
      <c r="R273" s="139">
        <f>VII.!$Q274</f>
        <v>0</v>
      </c>
      <c r="S273" s="139">
        <f t="shared" si="1058"/>
        <v>0</v>
      </c>
      <c r="T273" s="139">
        <f>VIII.!$Q274</f>
        <v>0</v>
      </c>
      <c r="U273" s="139">
        <f t="shared" si="1059"/>
        <v>0</v>
      </c>
      <c r="V273" s="139">
        <f>IX.!$Q274</f>
        <v>0</v>
      </c>
      <c r="W273" s="139">
        <f t="shared" si="1060"/>
        <v>0</v>
      </c>
      <c r="X273" s="139">
        <f>X.!$Q274</f>
        <v>0</v>
      </c>
      <c r="Y273" s="139">
        <f t="shared" si="1061"/>
        <v>0</v>
      </c>
      <c r="Z273" s="139">
        <f>XI.!$Q274</f>
        <v>0</v>
      </c>
      <c r="AA273" s="139">
        <f t="shared" si="1062"/>
        <v>0</v>
      </c>
      <c r="AB273" s="139">
        <f>XII.!$Q274</f>
        <v>0</v>
      </c>
      <c r="AC273" s="72"/>
      <c r="AD273" s="72"/>
    </row>
    <row r="274" spans="1:30" x14ac:dyDescent="0.2">
      <c r="A274" s="91"/>
      <c r="B274" s="93"/>
      <c r="C274" s="95"/>
      <c r="D274" s="140"/>
      <c r="E274" s="141"/>
      <c r="F274" s="142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</row>
    <row r="275" spans="1:30" x14ac:dyDescent="0.2">
      <c r="A275" s="91"/>
      <c r="B275" s="93" t="s">
        <v>219</v>
      </c>
      <c r="C275" s="95" t="s">
        <v>220</v>
      </c>
      <c r="D275" s="140">
        <f>XII.!Q275</f>
        <v>150</v>
      </c>
      <c r="E275" s="141">
        <f>I.!Q273</f>
        <v>150</v>
      </c>
      <c r="F275" s="142">
        <f>I.!$Q274</f>
        <v>0</v>
      </c>
      <c r="G275" s="139">
        <f t="shared" ref="G275" si="1068">H275-F275</f>
        <v>0</v>
      </c>
      <c r="H275" s="139">
        <f>II.!$Q276</f>
        <v>0</v>
      </c>
      <c r="I275" s="139">
        <f t="shared" si="1053"/>
        <v>0</v>
      </c>
      <c r="J275" s="139">
        <f>III.!$Q276</f>
        <v>0</v>
      </c>
      <c r="K275" s="139">
        <f t="shared" si="1054"/>
        <v>0</v>
      </c>
      <c r="L275" s="139">
        <f>IV.!$Q276</f>
        <v>0</v>
      </c>
      <c r="M275" s="139">
        <f t="shared" si="1055"/>
        <v>0</v>
      </c>
      <c r="N275" s="139">
        <f>V.!$Q276</f>
        <v>0</v>
      </c>
      <c r="O275" s="139">
        <f t="shared" si="1056"/>
        <v>0</v>
      </c>
      <c r="P275" s="139">
        <f>VI.!$Q276</f>
        <v>0</v>
      </c>
      <c r="Q275" s="139">
        <f t="shared" si="1057"/>
        <v>0</v>
      </c>
      <c r="R275" s="139">
        <f>VII.!$Q276</f>
        <v>0</v>
      </c>
      <c r="S275" s="139">
        <f t="shared" si="1058"/>
        <v>0</v>
      </c>
      <c r="T275" s="139">
        <f>VIII.!$Q276</f>
        <v>0</v>
      </c>
      <c r="U275" s="139">
        <f t="shared" si="1059"/>
        <v>0</v>
      </c>
      <c r="V275" s="139">
        <f>IX.!$Q276</f>
        <v>0</v>
      </c>
      <c r="W275" s="139">
        <f t="shared" si="1060"/>
        <v>0</v>
      </c>
      <c r="X275" s="139">
        <f>X.!$Q276</f>
        <v>0</v>
      </c>
      <c r="Y275" s="139">
        <f t="shared" si="1061"/>
        <v>0</v>
      </c>
      <c r="Z275" s="139">
        <f>XI.!$Q276</f>
        <v>0</v>
      </c>
      <c r="AA275" s="139">
        <f t="shared" si="1062"/>
        <v>0</v>
      </c>
      <c r="AB275" s="139">
        <f>XII.!$Q276</f>
        <v>0</v>
      </c>
    </row>
    <row r="276" spans="1:30" x14ac:dyDescent="0.2">
      <c r="A276" s="91"/>
      <c r="B276" s="93"/>
      <c r="C276" s="95"/>
      <c r="D276" s="140"/>
      <c r="E276" s="141"/>
      <c r="F276" s="142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</row>
    <row r="277" spans="1:30" ht="12.75" customHeight="1" x14ac:dyDescent="0.2">
      <c r="A277" s="91"/>
      <c r="B277" s="93" t="s">
        <v>221</v>
      </c>
      <c r="C277" s="95" t="s">
        <v>222</v>
      </c>
      <c r="D277" s="140">
        <f>XII.!Q277</f>
        <v>700</v>
      </c>
      <c r="E277" s="141">
        <f>I.!Q275</f>
        <v>700</v>
      </c>
      <c r="F277" s="142">
        <f>I.!$Q276</f>
        <v>0</v>
      </c>
      <c r="G277" s="139">
        <f t="shared" ref="G277" si="1069">H277-F277</f>
        <v>0</v>
      </c>
      <c r="H277" s="139">
        <f>II.!$Q278</f>
        <v>0</v>
      </c>
      <c r="I277" s="139">
        <f t="shared" si="1053"/>
        <v>30</v>
      </c>
      <c r="J277" s="139">
        <f>III.!$Q278</f>
        <v>30</v>
      </c>
      <c r="K277" s="139">
        <f t="shared" si="1054"/>
        <v>-30</v>
      </c>
      <c r="L277" s="139">
        <f>IV.!$Q278</f>
        <v>0</v>
      </c>
      <c r="M277" s="139">
        <f t="shared" si="1055"/>
        <v>0</v>
      </c>
      <c r="N277" s="139">
        <f>V.!$Q278</f>
        <v>0</v>
      </c>
      <c r="O277" s="139">
        <f t="shared" si="1056"/>
        <v>0</v>
      </c>
      <c r="P277" s="139">
        <f>VI.!$Q278</f>
        <v>0</v>
      </c>
      <c r="Q277" s="139">
        <f t="shared" si="1057"/>
        <v>0</v>
      </c>
      <c r="R277" s="139">
        <f>VII.!$Q278</f>
        <v>0</v>
      </c>
      <c r="S277" s="139">
        <f t="shared" si="1058"/>
        <v>0</v>
      </c>
      <c r="T277" s="139">
        <f>VIII.!$Q278</f>
        <v>0</v>
      </c>
      <c r="U277" s="139">
        <f t="shared" si="1059"/>
        <v>0</v>
      </c>
      <c r="V277" s="139">
        <f>IX.!$Q278</f>
        <v>0</v>
      </c>
      <c r="W277" s="139">
        <f t="shared" si="1060"/>
        <v>0</v>
      </c>
      <c r="X277" s="139">
        <f>X.!$Q278</f>
        <v>0</v>
      </c>
      <c r="Y277" s="139">
        <f t="shared" si="1061"/>
        <v>0</v>
      </c>
      <c r="Z277" s="139">
        <f>XI.!$Q278</f>
        <v>0</v>
      </c>
      <c r="AA277" s="139">
        <f t="shared" si="1062"/>
        <v>0</v>
      </c>
      <c r="AB277" s="139">
        <f>XII.!$Q278</f>
        <v>0</v>
      </c>
    </row>
    <row r="278" spans="1:30" x14ac:dyDescent="0.2">
      <c r="A278" s="91"/>
      <c r="B278" s="93"/>
      <c r="C278" s="95"/>
      <c r="D278" s="140"/>
      <c r="E278" s="141"/>
      <c r="F278" s="142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</row>
    <row r="279" spans="1:30" x14ac:dyDescent="0.2">
      <c r="A279" s="91"/>
      <c r="B279" s="93" t="s">
        <v>223</v>
      </c>
      <c r="C279" s="95" t="s">
        <v>224</v>
      </c>
      <c r="D279" s="140">
        <f>XII.!Q279</f>
        <v>0</v>
      </c>
      <c r="E279" s="141">
        <f>I.!Q277</f>
        <v>0</v>
      </c>
      <c r="F279" s="142">
        <f>I.!$Q278</f>
        <v>0</v>
      </c>
      <c r="G279" s="139">
        <f t="shared" ref="G279" si="1070">H279-F279</f>
        <v>0</v>
      </c>
      <c r="H279" s="139">
        <f>II.!$Q280</f>
        <v>0</v>
      </c>
      <c r="I279" s="139">
        <f t="shared" si="1053"/>
        <v>0</v>
      </c>
      <c r="J279" s="139">
        <f>III.!$Q280</f>
        <v>0</v>
      </c>
      <c r="K279" s="139">
        <f t="shared" si="1054"/>
        <v>0</v>
      </c>
      <c r="L279" s="139">
        <f>IV.!$Q280</f>
        <v>0</v>
      </c>
      <c r="M279" s="139">
        <f t="shared" si="1055"/>
        <v>0</v>
      </c>
      <c r="N279" s="139">
        <f>V.!$Q280</f>
        <v>0</v>
      </c>
      <c r="O279" s="139">
        <f t="shared" si="1056"/>
        <v>0</v>
      </c>
      <c r="P279" s="139">
        <f>VI.!$Q280</f>
        <v>0</v>
      </c>
      <c r="Q279" s="139">
        <f t="shared" si="1057"/>
        <v>0</v>
      </c>
      <c r="R279" s="139">
        <f>VII.!$Q280</f>
        <v>0</v>
      </c>
      <c r="S279" s="139">
        <f t="shared" si="1058"/>
        <v>0</v>
      </c>
      <c r="T279" s="139">
        <f>VIII.!$Q280</f>
        <v>0</v>
      </c>
      <c r="U279" s="139">
        <f t="shared" si="1059"/>
        <v>0</v>
      </c>
      <c r="V279" s="139">
        <f>IX.!$Q280</f>
        <v>0</v>
      </c>
      <c r="W279" s="139">
        <f t="shared" si="1060"/>
        <v>0</v>
      </c>
      <c r="X279" s="139">
        <f>X.!$Q280</f>
        <v>0</v>
      </c>
      <c r="Y279" s="139">
        <f t="shared" si="1061"/>
        <v>0</v>
      </c>
      <c r="Z279" s="139">
        <f>XI.!$Q280</f>
        <v>0</v>
      </c>
      <c r="AA279" s="139">
        <f t="shared" si="1062"/>
        <v>0</v>
      </c>
      <c r="AB279" s="139">
        <f>XII.!$Q280</f>
        <v>0</v>
      </c>
    </row>
    <row r="280" spans="1:30" x14ac:dyDescent="0.2">
      <c r="A280" s="91"/>
      <c r="B280" s="93"/>
      <c r="C280" s="95"/>
      <c r="D280" s="140"/>
      <c r="E280" s="141"/>
      <c r="F280" s="142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</row>
    <row r="281" spans="1:30" x14ac:dyDescent="0.2">
      <c r="A281" s="91"/>
      <c r="B281" s="93" t="s">
        <v>225</v>
      </c>
      <c r="C281" s="95" t="s">
        <v>226</v>
      </c>
      <c r="D281" s="140">
        <f>XII.!Q281</f>
        <v>8000</v>
      </c>
      <c r="E281" s="141">
        <f>I.!Q279</f>
        <v>8000</v>
      </c>
      <c r="F281" s="142">
        <f>I.!$Q280</f>
        <v>121.45</v>
      </c>
      <c r="G281" s="139">
        <f t="shared" ref="G281" si="1071">H281-F281</f>
        <v>1459.98</v>
      </c>
      <c r="H281" s="139">
        <f>II.!$Q282</f>
        <v>1581.43</v>
      </c>
      <c r="I281" s="139">
        <f t="shared" si="1053"/>
        <v>656.93999999999983</v>
      </c>
      <c r="J281" s="139">
        <f>III.!$Q282</f>
        <v>2238.37</v>
      </c>
      <c r="K281" s="139">
        <f t="shared" si="1054"/>
        <v>-2238.37</v>
      </c>
      <c r="L281" s="139">
        <f>IV.!$Q282</f>
        <v>0</v>
      </c>
      <c r="M281" s="139">
        <f t="shared" si="1055"/>
        <v>0</v>
      </c>
      <c r="N281" s="139">
        <f>V.!$Q282</f>
        <v>0</v>
      </c>
      <c r="O281" s="139">
        <f t="shared" si="1056"/>
        <v>0</v>
      </c>
      <c r="P281" s="139">
        <f>VI.!$Q282</f>
        <v>0</v>
      </c>
      <c r="Q281" s="139">
        <f t="shared" si="1057"/>
        <v>0</v>
      </c>
      <c r="R281" s="139">
        <f>VII.!$Q282</f>
        <v>0</v>
      </c>
      <c r="S281" s="139">
        <f t="shared" si="1058"/>
        <v>0</v>
      </c>
      <c r="T281" s="139">
        <f>VIII.!$Q282</f>
        <v>0</v>
      </c>
      <c r="U281" s="139">
        <f t="shared" si="1059"/>
        <v>0</v>
      </c>
      <c r="V281" s="139">
        <f>IX.!$Q282</f>
        <v>0</v>
      </c>
      <c r="W281" s="139">
        <f t="shared" si="1060"/>
        <v>0</v>
      </c>
      <c r="X281" s="139">
        <f>X.!$Q282</f>
        <v>0</v>
      </c>
      <c r="Y281" s="139">
        <f t="shared" si="1061"/>
        <v>0</v>
      </c>
      <c r="Z281" s="139">
        <f>XI.!$Q282</f>
        <v>0</v>
      </c>
      <c r="AA281" s="139">
        <f t="shared" si="1062"/>
        <v>0</v>
      </c>
      <c r="AB281" s="139">
        <f>XII.!$Q282</f>
        <v>0</v>
      </c>
    </row>
    <row r="282" spans="1:30" x14ac:dyDescent="0.2">
      <c r="A282" s="91"/>
      <c r="B282" s="93"/>
      <c r="C282" s="95"/>
      <c r="D282" s="140"/>
      <c r="E282" s="141"/>
      <c r="F282" s="142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</row>
    <row r="283" spans="1:30" ht="12.75" customHeight="1" x14ac:dyDescent="0.2">
      <c r="A283" s="91"/>
      <c r="B283" s="93" t="s">
        <v>227</v>
      </c>
      <c r="C283" s="95" t="s">
        <v>228</v>
      </c>
      <c r="D283" s="140">
        <f>XII.!Q283</f>
        <v>500</v>
      </c>
      <c r="E283" s="141">
        <f>I.!Q281</f>
        <v>500</v>
      </c>
      <c r="F283" s="142">
        <f>I.!$Q282</f>
        <v>0</v>
      </c>
      <c r="G283" s="139">
        <f t="shared" ref="G283" si="1072">H283-F283</f>
        <v>31</v>
      </c>
      <c r="H283" s="139">
        <f>II.!$Q284</f>
        <v>31</v>
      </c>
      <c r="I283" s="139">
        <f t="shared" si="1053"/>
        <v>97</v>
      </c>
      <c r="J283" s="139">
        <f>III.!$Q284</f>
        <v>128</v>
      </c>
      <c r="K283" s="139">
        <f t="shared" si="1054"/>
        <v>-128</v>
      </c>
      <c r="L283" s="139">
        <f>IV.!$Q284</f>
        <v>0</v>
      </c>
      <c r="M283" s="139">
        <f t="shared" si="1055"/>
        <v>0</v>
      </c>
      <c r="N283" s="139">
        <f>V.!$Q284</f>
        <v>0</v>
      </c>
      <c r="O283" s="139">
        <f t="shared" si="1056"/>
        <v>0</v>
      </c>
      <c r="P283" s="139">
        <f>VI.!$Q284</f>
        <v>0</v>
      </c>
      <c r="Q283" s="139">
        <f t="shared" si="1057"/>
        <v>0</v>
      </c>
      <c r="R283" s="139">
        <f>VII.!$Q284</f>
        <v>0</v>
      </c>
      <c r="S283" s="139">
        <f t="shared" si="1058"/>
        <v>0</v>
      </c>
      <c r="T283" s="139">
        <f>VIII.!$Q284</f>
        <v>0</v>
      </c>
      <c r="U283" s="139">
        <f t="shared" si="1059"/>
        <v>0</v>
      </c>
      <c r="V283" s="139">
        <f>IX.!$Q284</f>
        <v>0</v>
      </c>
      <c r="W283" s="139">
        <f t="shared" si="1060"/>
        <v>0</v>
      </c>
      <c r="X283" s="139">
        <f>X.!$Q284</f>
        <v>0</v>
      </c>
      <c r="Y283" s="139">
        <f t="shared" si="1061"/>
        <v>0</v>
      </c>
      <c r="Z283" s="139">
        <f>XI.!$Q284</f>
        <v>0</v>
      </c>
      <c r="AA283" s="139">
        <f t="shared" si="1062"/>
        <v>0</v>
      </c>
      <c r="AB283" s="139">
        <f>XII.!$Q284</f>
        <v>0</v>
      </c>
    </row>
    <row r="284" spans="1:30" x14ac:dyDescent="0.2">
      <c r="A284" s="91"/>
      <c r="B284" s="93"/>
      <c r="C284" s="95"/>
      <c r="D284" s="140"/>
      <c r="E284" s="141"/>
      <c r="F284" s="142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</row>
    <row r="285" spans="1:30" ht="12.75" customHeight="1" x14ac:dyDescent="0.2">
      <c r="A285" s="91"/>
      <c r="B285" s="93" t="s">
        <v>229</v>
      </c>
      <c r="C285" s="95" t="s">
        <v>230</v>
      </c>
      <c r="D285" s="140">
        <f>XII.!Q285</f>
        <v>500</v>
      </c>
      <c r="E285" s="141">
        <f>I.!Q283</f>
        <v>500</v>
      </c>
      <c r="F285" s="142">
        <f>I.!$Q284</f>
        <v>0</v>
      </c>
      <c r="G285" s="139">
        <f t="shared" ref="G285" si="1073">H285-F285</f>
        <v>0</v>
      </c>
      <c r="H285" s="139">
        <f>II.!$Q286</f>
        <v>0</v>
      </c>
      <c r="I285" s="139">
        <f t="shared" si="1053"/>
        <v>0</v>
      </c>
      <c r="J285" s="139">
        <f>III.!$Q286</f>
        <v>0</v>
      </c>
      <c r="K285" s="139">
        <f t="shared" si="1054"/>
        <v>0</v>
      </c>
      <c r="L285" s="139">
        <f>IV.!$Q286</f>
        <v>0</v>
      </c>
      <c r="M285" s="139">
        <f t="shared" si="1055"/>
        <v>0</v>
      </c>
      <c r="N285" s="139">
        <f>V.!$Q286</f>
        <v>0</v>
      </c>
      <c r="O285" s="139">
        <f t="shared" si="1056"/>
        <v>0</v>
      </c>
      <c r="P285" s="139">
        <f>VI.!$Q286</f>
        <v>0</v>
      </c>
      <c r="Q285" s="139">
        <f t="shared" si="1057"/>
        <v>0</v>
      </c>
      <c r="R285" s="139">
        <f>VII.!$Q286</f>
        <v>0</v>
      </c>
      <c r="S285" s="139">
        <f t="shared" si="1058"/>
        <v>0</v>
      </c>
      <c r="T285" s="139">
        <f>VIII.!$Q286</f>
        <v>0</v>
      </c>
      <c r="U285" s="139">
        <f t="shared" si="1059"/>
        <v>0</v>
      </c>
      <c r="V285" s="139">
        <f>IX.!$Q286</f>
        <v>0</v>
      </c>
      <c r="W285" s="139">
        <f t="shared" si="1060"/>
        <v>0</v>
      </c>
      <c r="X285" s="139">
        <f>X.!$Q286</f>
        <v>0</v>
      </c>
      <c r="Y285" s="139">
        <f t="shared" si="1061"/>
        <v>0</v>
      </c>
      <c r="Z285" s="139">
        <f>XI.!$Q286</f>
        <v>0</v>
      </c>
      <c r="AA285" s="139">
        <f t="shared" si="1062"/>
        <v>0</v>
      </c>
      <c r="AB285" s="139">
        <f>XII.!$Q286</f>
        <v>0</v>
      </c>
    </row>
    <row r="286" spans="1:30" x14ac:dyDescent="0.2">
      <c r="A286" s="91"/>
      <c r="B286" s="93"/>
      <c r="C286" s="95"/>
      <c r="D286" s="140"/>
      <c r="E286" s="141"/>
      <c r="F286" s="142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</row>
    <row r="287" spans="1:30" x14ac:dyDescent="0.2">
      <c r="A287" s="91"/>
      <c r="B287" s="93" t="s">
        <v>231</v>
      </c>
      <c r="C287" s="95" t="s">
        <v>232</v>
      </c>
      <c r="D287" s="140">
        <f>XII.!Q287</f>
        <v>1500</v>
      </c>
      <c r="E287" s="141">
        <f>I.!Q285</f>
        <v>1500</v>
      </c>
      <c r="F287" s="142">
        <f>I.!$Q286</f>
        <v>1094.4000000000001</v>
      </c>
      <c r="G287" s="139">
        <f t="shared" ref="G287" si="1074">H287-F287</f>
        <v>0</v>
      </c>
      <c r="H287" s="139">
        <f>II.!$Q288</f>
        <v>1094.4000000000001</v>
      </c>
      <c r="I287" s="139">
        <f t="shared" si="1053"/>
        <v>0</v>
      </c>
      <c r="J287" s="139">
        <f>III.!$Q288</f>
        <v>1094.4000000000001</v>
      </c>
      <c r="K287" s="139">
        <f t="shared" si="1054"/>
        <v>-1094.4000000000001</v>
      </c>
      <c r="L287" s="139">
        <f>IV.!$Q288</f>
        <v>0</v>
      </c>
      <c r="M287" s="139">
        <f t="shared" si="1055"/>
        <v>0</v>
      </c>
      <c r="N287" s="139">
        <f>V.!$Q288</f>
        <v>0</v>
      </c>
      <c r="O287" s="139">
        <f t="shared" si="1056"/>
        <v>0</v>
      </c>
      <c r="P287" s="139">
        <f>VI.!$Q288</f>
        <v>0</v>
      </c>
      <c r="Q287" s="139">
        <f t="shared" si="1057"/>
        <v>0</v>
      </c>
      <c r="R287" s="139">
        <f>VII.!$Q288</f>
        <v>0</v>
      </c>
      <c r="S287" s="139">
        <f t="shared" si="1058"/>
        <v>0</v>
      </c>
      <c r="T287" s="139">
        <f>VIII.!$Q288</f>
        <v>0</v>
      </c>
      <c r="U287" s="139">
        <f t="shared" si="1059"/>
        <v>0</v>
      </c>
      <c r="V287" s="139">
        <f>IX.!$Q288</f>
        <v>0</v>
      </c>
      <c r="W287" s="139">
        <f t="shared" si="1060"/>
        <v>0</v>
      </c>
      <c r="X287" s="139">
        <f>X.!$Q288</f>
        <v>0</v>
      </c>
      <c r="Y287" s="139">
        <f t="shared" si="1061"/>
        <v>0</v>
      </c>
      <c r="Z287" s="139">
        <f>XI.!$Q288</f>
        <v>0</v>
      </c>
      <c r="AA287" s="139">
        <f t="shared" si="1062"/>
        <v>0</v>
      </c>
      <c r="AB287" s="139">
        <f>XII.!$Q288</f>
        <v>0</v>
      </c>
    </row>
    <row r="288" spans="1:30" x14ac:dyDescent="0.2">
      <c r="A288" s="91"/>
      <c r="B288" s="93"/>
      <c r="C288" s="95"/>
      <c r="D288" s="140"/>
      <c r="E288" s="141"/>
      <c r="F288" s="142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</row>
    <row r="289" spans="1:31" ht="12.75" customHeight="1" x14ac:dyDescent="0.2">
      <c r="A289" s="91" t="s">
        <v>212</v>
      </c>
      <c r="B289" s="97"/>
      <c r="C289" s="99" t="s">
        <v>233</v>
      </c>
      <c r="D289" s="140">
        <f>XII.!Q289</f>
        <v>15300</v>
      </c>
      <c r="E289" s="141">
        <f>I.!Q287</f>
        <v>15300</v>
      </c>
      <c r="F289" s="142">
        <f>I.!$Q288</f>
        <v>1481.89</v>
      </c>
      <c r="G289" s="139">
        <f t="shared" ref="G289" si="1075">H289-F289</f>
        <v>721.6400000000001</v>
      </c>
      <c r="H289" s="139">
        <f>II.!$Q290</f>
        <v>2203.5300000000002</v>
      </c>
      <c r="I289" s="139">
        <f t="shared" si="1053"/>
        <v>2252.77</v>
      </c>
      <c r="J289" s="139">
        <f>III.!$Q290</f>
        <v>4456.3</v>
      </c>
      <c r="K289" s="139">
        <f t="shared" si="1054"/>
        <v>-4456.3</v>
      </c>
      <c r="L289" s="139">
        <f>IV.!$Q290</f>
        <v>0</v>
      </c>
      <c r="M289" s="139">
        <f t="shared" si="1055"/>
        <v>0</v>
      </c>
      <c r="N289" s="139">
        <f>V.!$Q290</f>
        <v>0</v>
      </c>
      <c r="O289" s="139">
        <f t="shared" si="1056"/>
        <v>0</v>
      </c>
      <c r="P289" s="139">
        <f>VI.!$Q290</f>
        <v>0</v>
      </c>
      <c r="Q289" s="139">
        <f t="shared" si="1057"/>
        <v>0</v>
      </c>
      <c r="R289" s="139">
        <f>VII.!$Q290</f>
        <v>0</v>
      </c>
      <c r="S289" s="139">
        <f t="shared" si="1058"/>
        <v>0</v>
      </c>
      <c r="T289" s="139">
        <f>VIII.!$Q290</f>
        <v>0</v>
      </c>
      <c r="U289" s="139">
        <f t="shared" si="1059"/>
        <v>0</v>
      </c>
      <c r="V289" s="139">
        <f>IX.!$Q290</f>
        <v>0</v>
      </c>
      <c r="W289" s="139">
        <f t="shared" si="1060"/>
        <v>0</v>
      </c>
      <c r="X289" s="139">
        <f>X.!$Q290</f>
        <v>0</v>
      </c>
      <c r="Y289" s="139">
        <f t="shared" si="1061"/>
        <v>0</v>
      </c>
      <c r="Z289" s="139">
        <f>XI.!$Q290</f>
        <v>0</v>
      </c>
      <c r="AA289" s="139">
        <f t="shared" si="1062"/>
        <v>0</v>
      </c>
      <c r="AB289" s="139">
        <f>XII.!$Q290</f>
        <v>0</v>
      </c>
    </row>
    <row r="290" spans="1:31" x14ac:dyDescent="0.2">
      <c r="A290" s="91"/>
      <c r="B290" s="98"/>
      <c r="C290" s="100"/>
      <c r="D290" s="140"/>
      <c r="E290" s="141"/>
      <c r="F290" s="142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</row>
    <row r="291" spans="1:31" x14ac:dyDescent="0.2">
      <c r="A291" s="91" t="s">
        <v>212</v>
      </c>
      <c r="B291" s="97"/>
      <c r="C291" s="99" t="s">
        <v>234</v>
      </c>
      <c r="D291" s="140">
        <f>XII.!Q291</f>
        <v>50</v>
      </c>
      <c r="E291" s="141">
        <f>I.!Q289</f>
        <v>50</v>
      </c>
      <c r="F291" s="142">
        <f>I.!$Q290</f>
        <v>0</v>
      </c>
      <c r="G291" s="139">
        <f t="shared" ref="G291" si="1076">H291-F291</f>
        <v>0</v>
      </c>
      <c r="H291" s="139">
        <f>II.!$Q292</f>
        <v>0</v>
      </c>
      <c r="I291" s="139">
        <f t="shared" si="1053"/>
        <v>0</v>
      </c>
      <c r="J291" s="139">
        <f>III.!$Q292</f>
        <v>0</v>
      </c>
      <c r="K291" s="139">
        <f t="shared" si="1054"/>
        <v>0</v>
      </c>
      <c r="L291" s="139">
        <f>IV.!$Q292</f>
        <v>0</v>
      </c>
      <c r="M291" s="139">
        <f t="shared" si="1055"/>
        <v>0</v>
      </c>
      <c r="N291" s="139">
        <f>V.!$Q292</f>
        <v>0</v>
      </c>
      <c r="O291" s="139">
        <f t="shared" si="1056"/>
        <v>0</v>
      </c>
      <c r="P291" s="139">
        <f>VI.!$Q292</f>
        <v>0</v>
      </c>
      <c r="Q291" s="139">
        <f t="shared" si="1057"/>
        <v>0</v>
      </c>
      <c r="R291" s="139">
        <f>VII.!$Q292</f>
        <v>0</v>
      </c>
      <c r="S291" s="139">
        <f t="shared" si="1058"/>
        <v>0</v>
      </c>
      <c r="T291" s="139">
        <f>VIII.!$Q292</f>
        <v>0</v>
      </c>
      <c r="U291" s="139">
        <f t="shared" si="1059"/>
        <v>0</v>
      </c>
      <c r="V291" s="139">
        <f>IX.!$Q292</f>
        <v>0</v>
      </c>
      <c r="W291" s="139">
        <f t="shared" si="1060"/>
        <v>0</v>
      </c>
      <c r="X291" s="139">
        <f>X.!$Q292</f>
        <v>0</v>
      </c>
      <c r="Y291" s="139">
        <f t="shared" si="1061"/>
        <v>0</v>
      </c>
      <c r="Z291" s="139">
        <f>XI.!$Q292</f>
        <v>0</v>
      </c>
      <c r="AA291" s="139">
        <f t="shared" si="1062"/>
        <v>0</v>
      </c>
      <c r="AB291" s="139">
        <f>XII.!$Q292</f>
        <v>0</v>
      </c>
      <c r="AE291" s="86"/>
    </row>
    <row r="292" spans="1:31" ht="15" x14ac:dyDescent="0.2">
      <c r="A292" s="91"/>
      <c r="B292" s="98"/>
      <c r="C292" s="100"/>
      <c r="D292" s="140"/>
      <c r="E292" s="141"/>
      <c r="F292" s="142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72"/>
    </row>
    <row r="293" spans="1:31" ht="15" x14ac:dyDescent="0.2">
      <c r="A293" s="91" t="s">
        <v>212</v>
      </c>
      <c r="B293" s="93"/>
      <c r="C293" s="95" t="s">
        <v>235</v>
      </c>
      <c r="D293" s="140">
        <f>XII.!Q293</f>
        <v>51107</v>
      </c>
      <c r="E293" s="141">
        <f>I.!Q291</f>
        <v>51107</v>
      </c>
      <c r="F293" s="142">
        <f>I.!$Q292</f>
        <v>14751.01</v>
      </c>
      <c r="G293" s="139">
        <f t="shared" ref="G293" si="1077">H293-F293</f>
        <v>994.36999999999898</v>
      </c>
      <c r="H293" s="139">
        <f>II.!$Q294</f>
        <v>15745.38</v>
      </c>
      <c r="I293" s="139">
        <f t="shared" si="1053"/>
        <v>-747.59999999999854</v>
      </c>
      <c r="J293" s="139">
        <f>III.!$Q294</f>
        <v>14997.78</v>
      </c>
      <c r="K293" s="139">
        <f t="shared" si="1054"/>
        <v>-14997.78</v>
      </c>
      <c r="L293" s="139">
        <f>IV.!$Q294</f>
        <v>0</v>
      </c>
      <c r="M293" s="139">
        <f t="shared" si="1055"/>
        <v>0</v>
      </c>
      <c r="N293" s="139">
        <f>V.!$Q294</f>
        <v>0</v>
      </c>
      <c r="O293" s="139">
        <f t="shared" si="1056"/>
        <v>0</v>
      </c>
      <c r="P293" s="139">
        <f>VI.!$Q294</f>
        <v>0</v>
      </c>
      <c r="Q293" s="139">
        <f t="shared" si="1057"/>
        <v>0</v>
      </c>
      <c r="R293" s="139">
        <f>VII.!$Q294</f>
        <v>0</v>
      </c>
      <c r="S293" s="139">
        <f t="shared" si="1058"/>
        <v>0</v>
      </c>
      <c r="T293" s="139">
        <f>VIII.!$Q294</f>
        <v>0</v>
      </c>
      <c r="U293" s="139">
        <f t="shared" si="1059"/>
        <v>0</v>
      </c>
      <c r="V293" s="139">
        <f>IX.!$Q294</f>
        <v>0</v>
      </c>
      <c r="W293" s="139">
        <f t="shared" si="1060"/>
        <v>0</v>
      </c>
      <c r="X293" s="139">
        <f>X.!$Q294</f>
        <v>0</v>
      </c>
      <c r="Y293" s="139">
        <f t="shared" si="1061"/>
        <v>0</v>
      </c>
      <c r="Z293" s="139">
        <f>XI.!$Q294</f>
        <v>0</v>
      </c>
      <c r="AA293" s="139">
        <f t="shared" si="1062"/>
        <v>0</v>
      </c>
      <c r="AB293" s="139">
        <f>XII.!$Q294</f>
        <v>0</v>
      </c>
      <c r="AC293" s="72"/>
    </row>
    <row r="294" spans="1:31" ht="15" x14ac:dyDescent="0.2">
      <c r="A294" s="91"/>
      <c r="B294" s="93"/>
      <c r="C294" s="95"/>
      <c r="D294" s="140"/>
      <c r="E294" s="141"/>
      <c r="F294" s="142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72"/>
    </row>
    <row r="295" spans="1:31" ht="12.75" customHeight="1" x14ac:dyDescent="0.2">
      <c r="A295" s="91"/>
      <c r="B295" s="93" t="s">
        <v>236</v>
      </c>
      <c r="C295" s="95" t="s">
        <v>237</v>
      </c>
      <c r="D295" s="140">
        <f>XII.!Q295</f>
        <v>2000</v>
      </c>
      <c r="E295" s="141">
        <f>I.!Q293</f>
        <v>2000</v>
      </c>
      <c r="F295" s="142">
        <f>I.!$Q294</f>
        <v>60</v>
      </c>
      <c r="G295" s="139">
        <f t="shared" ref="G295" si="1078">H295-F295</f>
        <v>0</v>
      </c>
      <c r="H295" s="139">
        <f>II.!$Q296</f>
        <v>60</v>
      </c>
      <c r="I295" s="139">
        <f t="shared" si="1053"/>
        <v>430</v>
      </c>
      <c r="J295" s="139">
        <f>III.!$Q296</f>
        <v>490</v>
      </c>
      <c r="K295" s="139">
        <f t="shared" si="1054"/>
        <v>-490</v>
      </c>
      <c r="L295" s="139">
        <f>IV.!$Q296</f>
        <v>0</v>
      </c>
      <c r="M295" s="139">
        <f t="shared" si="1055"/>
        <v>0</v>
      </c>
      <c r="N295" s="139">
        <f>V.!$Q296</f>
        <v>0</v>
      </c>
      <c r="O295" s="139">
        <f t="shared" si="1056"/>
        <v>0</v>
      </c>
      <c r="P295" s="139">
        <f>VI.!$Q296</f>
        <v>0</v>
      </c>
      <c r="Q295" s="139">
        <f t="shared" si="1057"/>
        <v>0</v>
      </c>
      <c r="R295" s="139">
        <f>VII.!$Q296</f>
        <v>0</v>
      </c>
      <c r="S295" s="139">
        <f t="shared" si="1058"/>
        <v>0</v>
      </c>
      <c r="T295" s="139">
        <f>VIII.!$Q296</f>
        <v>0</v>
      </c>
      <c r="U295" s="139">
        <f t="shared" si="1059"/>
        <v>0</v>
      </c>
      <c r="V295" s="139">
        <f>IX.!$Q296</f>
        <v>0</v>
      </c>
      <c r="W295" s="139">
        <f t="shared" si="1060"/>
        <v>0</v>
      </c>
      <c r="X295" s="139">
        <f>X.!$Q296</f>
        <v>0</v>
      </c>
      <c r="Y295" s="139">
        <f t="shared" si="1061"/>
        <v>0</v>
      </c>
      <c r="Z295" s="139">
        <f>XI.!$Q296</f>
        <v>0</v>
      </c>
      <c r="AA295" s="139">
        <f t="shared" si="1062"/>
        <v>0</v>
      </c>
      <c r="AB295" s="139">
        <f>XII.!$Q296</f>
        <v>0</v>
      </c>
    </row>
    <row r="296" spans="1:31" x14ac:dyDescent="0.2">
      <c r="A296" s="91"/>
      <c r="B296" s="93"/>
      <c r="C296" s="95"/>
      <c r="D296" s="140"/>
      <c r="E296" s="141"/>
      <c r="F296" s="142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</row>
    <row r="297" spans="1:31" x14ac:dyDescent="0.2">
      <c r="A297" s="91"/>
      <c r="B297" s="93" t="s">
        <v>238</v>
      </c>
      <c r="C297" s="95" t="s">
        <v>239</v>
      </c>
      <c r="D297" s="140">
        <f>XII.!Q297</f>
        <v>5800</v>
      </c>
      <c r="E297" s="141">
        <f>I.!Q295</f>
        <v>5800</v>
      </c>
      <c r="F297" s="142">
        <f>I.!$Q296</f>
        <v>372.19</v>
      </c>
      <c r="G297" s="139">
        <f t="shared" ref="G297" si="1079">H297-F297</f>
        <v>449.00000000000006</v>
      </c>
      <c r="H297" s="139">
        <f>II.!$Q298</f>
        <v>821.19</v>
      </c>
      <c r="I297" s="139">
        <f t="shared" si="1053"/>
        <v>393.52</v>
      </c>
      <c r="J297" s="139">
        <f>III.!$Q298</f>
        <v>1214.71</v>
      </c>
      <c r="K297" s="139">
        <f t="shared" si="1054"/>
        <v>-1214.71</v>
      </c>
      <c r="L297" s="139">
        <f>IV.!$Q298</f>
        <v>0</v>
      </c>
      <c r="M297" s="139">
        <f t="shared" si="1055"/>
        <v>0</v>
      </c>
      <c r="N297" s="139">
        <f>V.!$Q298</f>
        <v>0</v>
      </c>
      <c r="O297" s="139">
        <f t="shared" si="1056"/>
        <v>0</v>
      </c>
      <c r="P297" s="139">
        <f>VI.!$Q298</f>
        <v>0</v>
      </c>
      <c r="Q297" s="139">
        <f t="shared" si="1057"/>
        <v>0</v>
      </c>
      <c r="R297" s="139">
        <f>VII.!$Q298</f>
        <v>0</v>
      </c>
      <c r="S297" s="139">
        <f t="shared" si="1058"/>
        <v>0</v>
      </c>
      <c r="T297" s="139">
        <f>VIII.!$Q298</f>
        <v>0</v>
      </c>
      <c r="U297" s="139">
        <f t="shared" si="1059"/>
        <v>0</v>
      </c>
      <c r="V297" s="139">
        <f>IX.!$Q298</f>
        <v>0</v>
      </c>
      <c r="W297" s="139">
        <f t="shared" si="1060"/>
        <v>0</v>
      </c>
      <c r="X297" s="139">
        <f>X.!$Q298</f>
        <v>0</v>
      </c>
      <c r="Y297" s="139">
        <f t="shared" si="1061"/>
        <v>0</v>
      </c>
      <c r="Z297" s="139">
        <f>XI.!$Q298</f>
        <v>0</v>
      </c>
      <c r="AA297" s="139">
        <f t="shared" si="1062"/>
        <v>0</v>
      </c>
      <c r="AB297" s="139">
        <f>XII.!$Q298</f>
        <v>0</v>
      </c>
    </row>
    <row r="298" spans="1:31" x14ac:dyDescent="0.2">
      <c r="A298" s="91"/>
      <c r="B298" s="93"/>
      <c r="C298" s="95"/>
      <c r="D298" s="140"/>
      <c r="E298" s="141"/>
      <c r="F298" s="142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</row>
    <row r="299" spans="1:31" x14ac:dyDescent="0.2">
      <c r="A299" s="91"/>
      <c r="B299" s="93" t="s">
        <v>240</v>
      </c>
      <c r="C299" s="95" t="s">
        <v>241</v>
      </c>
      <c r="D299" s="140">
        <f>XII.!Q299</f>
        <v>5000</v>
      </c>
      <c r="E299" s="141">
        <f>I.!Q297</f>
        <v>5000</v>
      </c>
      <c r="F299" s="142">
        <f>I.!$Q298</f>
        <v>0</v>
      </c>
      <c r="G299" s="139">
        <f t="shared" ref="G299" si="1080">H299-F299</f>
        <v>1038</v>
      </c>
      <c r="H299" s="139">
        <f>II.!$Q300</f>
        <v>1038</v>
      </c>
      <c r="I299" s="139">
        <f t="shared" si="1053"/>
        <v>0</v>
      </c>
      <c r="J299" s="139">
        <f>III.!$Q300</f>
        <v>1038</v>
      </c>
      <c r="K299" s="139">
        <f t="shared" si="1054"/>
        <v>-1038</v>
      </c>
      <c r="L299" s="139">
        <f>IV.!$Q300</f>
        <v>0</v>
      </c>
      <c r="M299" s="139">
        <f t="shared" si="1055"/>
        <v>0</v>
      </c>
      <c r="N299" s="139">
        <f>V.!$Q300</f>
        <v>0</v>
      </c>
      <c r="O299" s="139">
        <f t="shared" si="1056"/>
        <v>0</v>
      </c>
      <c r="P299" s="139">
        <f>VI.!$Q300</f>
        <v>0</v>
      </c>
      <c r="Q299" s="139">
        <f t="shared" si="1057"/>
        <v>0</v>
      </c>
      <c r="R299" s="139">
        <f>VII.!$Q300</f>
        <v>0</v>
      </c>
      <c r="S299" s="139">
        <f t="shared" si="1058"/>
        <v>0</v>
      </c>
      <c r="T299" s="139">
        <f>VIII.!$Q300</f>
        <v>0</v>
      </c>
      <c r="U299" s="139">
        <f t="shared" si="1059"/>
        <v>0</v>
      </c>
      <c r="V299" s="139">
        <f>IX.!$Q300</f>
        <v>0</v>
      </c>
      <c r="W299" s="139">
        <f t="shared" si="1060"/>
        <v>0</v>
      </c>
      <c r="X299" s="139">
        <f>X.!$Q300</f>
        <v>0</v>
      </c>
      <c r="Y299" s="139">
        <f t="shared" si="1061"/>
        <v>0</v>
      </c>
      <c r="Z299" s="139">
        <f>XI.!$Q300</f>
        <v>0</v>
      </c>
      <c r="AA299" s="139">
        <f t="shared" si="1062"/>
        <v>0</v>
      </c>
      <c r="AB299" s="139">
        <f>XII.!$Q300</f>
        <v>0</v>
      </c>
    </row>
    <row r="300" spans="1:31" x14ac:dyDescent="0.2">
      <c r="A300" s="91"/>
      <c r="B300" s="93"/>
      <c r="C300" s="95"/>
      <c r="D300" s="140"/>
      <c r="E300" s="141"/>
      <c r="F300" s="142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</row>
    <row r="301" spans="1:31" x14ac:dyDescent="0.2">
      <c r="A301" s="91"/>
      <c r="B301" s="93" t="s">
        <v>242</v>
      </c>
      <c r="C301" s="95" t="s">
        <v>243</v>
      </c>
      <c r="D301" s="140">
        <f>XII.!Q301</f>
        <v>106</v>
      </c>
      <c r="E301" s="141">
        <f>I.!Q299</f>
        <v>106</v>
      </c>
      <c r="F301" s="142">
        <f>I.!$Q300</f>
        <v>0</v>
      </c>
      <c r="G301" s="139">
        <f t="shared" ref="G301" si="1081">H301-F301</f>
        <v>0</v>
      </c>
      <c r="H301" s="139">
        <f>II.!$Q302</f>
        <v>0</v>
      </c>
      <c r="I301" s="139">
        <f t="shared" si="1053"/>
        <v>0</v>
      </c>
      <c r="J301" s="139">
        <f>III.!$Q302</f>
        <v>0</v>
      </c>
      <c r="K301" s="139">
        <f t="shared" si="1054"/>
        <v>0</v>
      </c>
      <c r="L301" s="139">
        <f>IV.!$Q302</f>
        <v>0</v>
      </c>
      <c r="M301" s="139">
        <f t="shared" si="1055"/>
        <v>0</v>
      </c>
      <c r="N301" s="139">
        <f>V.!$Q302</f>
        <v>0</v>
      </c>
      <c r="O301" s="139">
        <f t="shared" si="1056"/>
        <v>0</v>
      </c>
      <c r="P301" s="139">
        <f>VI.!$Q302</f>
        <v>0</v>
      </c>
      <c r="Q301" s="139">
        <f t="shared" si="1057"/>
        <v>0</v>
      </c>
      <c r="R301" s="139">
        <f>VII.!$Q302</f>
        <v>0</v>
      </c>
      <c r="S301" s="139">
        <f t="shared" si="1058"/>
        <v>0</v>
      </c>
      <c r="T301" s="139">
        <f>VIII.!$Q302</f>
        <v>0</v>
      </c>
      <c r="U301" s="139">
        <f t="shared" si="1059"/>
        <v>0</v>
      </c>
      <c r="V301" s="139">
        <f>IX.!$Q302</f>
        <v>0</v>
      </c>
      <c r="W301" s="139">
        <f t="shared" si="1060"/>
        <v>0</v>
      </c>
      <c r="X301" s="139">
        <f>X.!$Q302</f>
        <v>0</v>
      </c>
      <c r="Y301" s="139">
        <f t="shared" si="1061"/>
        <v>0</v>
      </c>
      <c r="Z301" s="139">
        <f>XI.!$Q302</f>
        <v>0</v>
      </c>
      <c r="AA301" s="139">
        <f t="shared" si="1062"/>
        <v>0</v>
      </c>
      <c r="AB301" s="139">
        <f>XII.!$Q302</f>
        <v>0</v>
      </c>
    </row>
    <row r="302" spans="1:31" x14ac:dyDescent="0.2">
      <c r="A302" s="91"/>
      <c r="B302" s="93"/>
      <c r="C302" s="95"/>
      <c r="D302" s="140"/>
      <c r="E302" s="141"/>
      <c r="F302" s="142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</row>
    <row r="303" spans="1:31" x14ac:dyDescent="0.2">
      <c r="A303" s="91"/>
      <c r="B303" s="93" t="s">
        <v>244</v>
      </c>
      <c r="C303" s="95" t="s">
        <v>245</v>
      </c>
      <c r="D303" s="140">
        <f>XII.!Q303</f>
        <v>2300</v>
      </c>
      <c r="E303" s="141">
        <f>I.!Q301</f>
        <v>2300</v>
      </c>
      <c r="F303" s="142">
        <f>I.!$Q302</f>
        <v>189.01</v>
      </c>
      <c r="G303" s="139">
        <f t="shared" ref="G303" si="1082">H303-F303</f>
        <v>671.85</v>
      </c>
      <c r="H303" s="139">
        <f>II.!$Q304</f>
        <v>860.86</v>
      </c>
      <c r="I303" s="139">
        <f t="shared" si="1053"/>
        <v>188.18999999999994</v>
      </c>
      <c r="J303" s="139">
        <f>III.!$Q304</f>
        <v>1049.05</v>
      </c>
      <c r="K303" s="139">
        <f t="shared" si="1054"/>
        <v>-1049.05</v>
      </c>
      <c r="L303" s="139">
        <f>IV.!$Q304</f>
        <v>0</v>
      </c>
      <c r="M303" s="139">
        <f t="shared" si="1055"/>
        <v>0</v>
      </c>
      <c r="N303" s="139">
        <f>V.!$Q304</f>
        <v>0</v>
      </c>
      <c r="O303" s="139">
        <f t="shared" si="1056"/>
        <v>0</v>
      </c>
      <c r="P303" s="139">
        <f>VI.!$Q304</f>
        <v>0</v>
      </c>
      <c r="Q303" s="139">
        <f t="shared" si="1057"/>
        <v>0</v>
      </c>
      <c r="R303" s="139">
        <f>VII.!$Q304</f>
        <v>0</v>
      </c>
      <c r="S303" s="139">
        <f t="shared" si="1058"/>
        <v>0</v>
      </c>
      <c r="T303" s="139">
        <f>VIII.!$Q304</f>
        <v>0</v>
      </c>
      <c r="U303" s="139">
        <f t="shared" si="1059"/>
        <v>0</v>
      </c>
      <c r="V303" s="139">
        <f>IX.!$Q304</f>
        <v>0</v>
      </c>
      <c r="W303" s="139">
        <f t="shared" si="1060"/>
        <v>0</v>
      </c>
      <c r="X303" s="139">
        <f>X.!$Q304</f>
        <v>0</v>
      </c>
      <c r="Y303" s="139">
        <f t="shared" si="1061"/>
        <v>0</v>
      </c>
      <c r="Z303" s="139">
        <f>XI.!$Q304</f>
        <v>0</v>
      </c>
      <c r="AA303" s="139">
        <f t="shared" si="1062"/>
        <v>0</v>
      </c>
      <c r="AB303" s="139">
        <f>XII.!$Q304</f>
        <v>0</v>
      </c>
    </row>
    <row r="304" spans="1:31" x14ac:dyDescent="0.2">
      <c r="A304" s="91"/>
      <c r="B304" s="93"/>
      <c r="C304" s="95"/>
      <c r="D304" s="140"/>
      <c r="E304" s="141"/>
      <c r="F304" s="142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</row>
    <row r="305" spans="1:28" x14ac:dyDescent="0.2">
      <c r="A305" s="91"/>
      <c r="B305" s="93" t="s">
        <v>246</v>
      </c>
      <c r="C305" s="95" t="s">
        <v>247</v>
      </c>
      <c r="D305" s="140">
        <f>XII.!Q305</f>
        <v>13700</v>
      </c>
      <c r="E305" s="141">
        <f>I.!Q303</f>
        <v>13700</v>
      </c>
      <c r="F305" s="142">
        <f>I.!$Q304</f>
        <v>12765.31</v>
      </c>
      <c r="G305" s="139">
        <f t="shared" ref="G305" si="1083">H305-F305</f>
        <v>-4108.6299999999992</v>
      </c>
      <c r="H305" s="139">
        <f>II.!$Q306</f>
        <v>8656.68</v>
      </c>
      <c r="I305" s="139">
        <f t="shared" si="1053"/>
        <v>-4156.25</v>
      </c>
      <c r="J305" s="139">
        <f>III.!$Q306</f>
        <v>4500.43</v>
      </c>
      <c r="K305" s="139">
        <f t="shared" si="1054"/>
        <v>-4500.43</v>
      </c>
      <c r="L305" s="139">
        <f>IV.!$Q306</f>
        <v>0</v>
      </c>
      <c r="M305" s="139">
        <f t="shared" si="1055"/>
        <v>0</v>
      </c>
      <c r="N305" s="139">
        <f>V.!$Q306</f>
        <v>0</v>
      </c>
      <c r="O305" s="139">
        <f t="shared" si="1056"/>
        <v>0</v>
      </c>
      <c r="P305" s="139">
        <f>VI.!$Q306</f>
        <v>0</v>
      </c>
      <c r="Q305" s="139">
        <f t="shared" si="1057"/>
        <v>0</v>
      </c>
      <c r="R305" s="139">
        <f>VII.!$Q306</f>
        <v>0</v>
      </c>
      <c r="S305" s="139">
        <f t="shared" si="1058"/>
        <v>0</v>
      </c>
      <c r="T305" s="139">
        <f>VIII.!$Q306</f>
        <v>0</v>
      </c>
      <c r="U305" s="139">
        <f t="shared" si="1059"/>
        <v>0</v>
      </c>
      <c r="V305" s="139">
        <f>IX.!$Q306</f>
        <v>0</v>
      </c>
      <c r="W305" s="139">
        <f t="shared" si="1060"/>
        <v>0</v>
      </c>
      <c r="X305" s="139">
        <f>X.!$Q306</f>
        <v>0</v>
      </c>
      <c r="Y305" s="139">
        <f t="shared" si="1061"/>
        <v>0</v>
      </c>
      <c r="Z305" s="139">
        <f>XI.!$Q306</f>
        <v>0</v>
      </c>
      <c r="AA305" s="139">
        <f t="shared" si="1062"/>
        <v>0</v>
      </c>
      <c r="AB305" s="139">
        <f>XII.!$Q306</f>
        <v>0</v>
      </c>
    </row>
    <row r="306" spans="1:28" x14ac:dyDescent="0.2">
      <c r="A306" s="91"/>
      <c r="B306" s="93"/>
      <c r="C306" s="95"/>
      <c r="D306" s="140"/>
      <c r="E306" s="141"/>
      <c r="F306" s="142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</row>
    <row r="307" spans="1:28" x14ac:dyDescent="0.2">
      <c r="A307" s="91"/>
      <c r="B307" s="93" t="s">
        <v>248</v>
      </c>
      <c r="C307" s="95" t="s">
        <v>249</v>
      </c>
      <c r="D307" s="140">
        <f>XII.!Q307</f>
        <v>6200</v>
      </c>
      <c r="E307" s="141">
        <f>I.!Q305</f>
        <v>6200</v>
      </c>
      <c r="F307" s="142">
        <f>I.!$Q306</f>
        <v>0</v>
      </c>
      <c r="G307" s="139">
        <f t="shared" ref="G307" si="1084">H307-F307</f>
        <v>1539.4</v>
      </c>
      <c r="H307" s="139">
        <f>II.!$Q308</f>
        <v>1539.4</v>
      </c>
      <c r="I307" s="139">
        <f t="shared" si="1053"/>
        <v>0</v>
      </c>
      <c r="J307" s="139">
        <f>III.!$Q308</f>
        <v>1539.4</v>
      </c>
      <c r="K307" s="139">
        <f t="shared" si="1054"/>
        <v>-1539.4</v>
      </c>
      <c r="L307" s="139">
        <f>IV.!$Q308</f>
        <v>0</v>
      </c>
      <c r="M307" s="139">
        <f t="shared" si="1055"/>
        <v>0</v>
      </c>
      <c r="N307" s="139">
        <f>V.!$Q308</f>
        <v>0</v>
      </c>
      <c r="O307" s="139">
        <f t="shared" si="1056"/>
        <v>0</v>
      </c>
      <c r="P307" s="139">
        <f>VI.!$Q308</f>
        <v>0</v>
      </c>
      <c r="Q307" s="139">
        <f t="shared" si="1057"/>
        <v>0</v>
      </c>
      <c r="R307" s="139">
        <f>VII.!$Q308</f>
        <v>0</v>
      </c>
      <c r="S307" s="139">
        <f t="shared" si="1058"/>
        <v>0</v>
      </c>
      <c r="T307" s="139">
        <f>VIII.!$Q308</f>
        <v>0</v>
      </c>
      <c r="U307" s="139">
        <f t="shared" si="1059"/>
        <v>0</v>
      </c>
      <c r="V307" s="139">
        <f>IX.!$Q308</f>
        <v>0</v>
      </c>
      <c r="W307" s="139">
        <f t="shared" si="1060"/>
        <v>0</v>
      </c>
      <c r="X307" s="139">
        <f>X.!$Q308</f>
        <v>0</v>
      </c>
      <c r="Y307" s="139">
        <f t="shared" si="1061"/>
        <v>0</v>
      </c>
      <c r="Z307" s="139">
        <f>XI.!$Q308</f>
        <v>0</v>
      </c>
      <c r="AA307" s="139">
        <f t="shared" si="1062"/>
        <v>0</v>
      </c>
      <c r="AB307" s="139">
        <f>XII.!$Q308</f>
        <v>0</v>
      </c>
    </row>
    <row r="308" spans="1:28" x14ac:dyDescent="0.2">
      <c r="A308" s="91"/>
      <c r="B308" s="93"/>
      <c r="C308" s="95"/>
      <c r="D308" s="140"/>
      <c r="E308" s="141"/>
      <c r="F308" s="142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</row>
    <row r="309" spans="1:28" x14ac:dyDescent="0.2">
      <c r="A309" s="91"/>
      <c r="B309" s="93" t="s">
        <v>250</v>
      </c>
      <c r="C309" s="95" t="s">
        <v>251</v>
      </c>
      <c r="D309" s="140">
        <f>XII.!Q309</f>
        <v>3000</v>
      </c>
      <c r="E309" s="141">
        <f>I.!Q307</f>
        <v>3000</v>
      </c>
      <c r="F309" s="142">
        <f>I.!$Q308</f>
        <v>192.07</v>
      </c>
      <c r="G309" s="139">
        <f t="shared" ref="G309" si="1085">H309-F309</f>
        <v>217.03000000000003</v>
      </c>
      <c r="H309" s="139">
        <f>II.!$Q310</f>
        <v>409.1</v>
      </c>
      <c r="I309" s="139">
        <f t="shared" si="1053"/>
        <v>209.78999999999996</v>
      </c>
      <c r="J309" s="139">
        <f>III.!$Q310</f>
        <v>618.89</v>
      </c>
      <c r="K309" s="139">
        <f t="shared" si="1054"/>
        <v>-618.89</v>
      </c>
      <c r="L309" s="139">
        <f>IV.!$Q310</f>
        <v>0</v>
      </c>
      <c r="M309" s="139">
        <f t="shared" si="1055"/>
        <v>0</v>
      </c>
      <c r="N309" s="139">
        <f>V.!$Q310</f>
        <v>0</v>
      </c>
      <c r="O309" s="139">
        <f t="shared" si="1056"/>
        <v>0</v>
      </c>
      <c r="P309" s="139">
        <f>VI.!$Q310</f>
        <v>0</v>
      </c>
      <c r="Q309" s="139">
        <f t="shared" si="1057"/>
        <v>0</v>
      </c>
      <c r="R309" s="139">
        <f>VII.!$Q310</f>
        <v>0</v>
      </c>
      <c r="S309" s="139">
        <f t="shared" si="1058"/>
        <v>0</v>
      </c>
      <c r="T309" s="139">
        <f>VIII.!$Q310</f>
        <v>0</v>
      </c>
      <c r="U309" s="139">
        <f t="shared" si="1059"/>
        <v>0</v>
      </c>
      <c r="V309" s="139">
        <f>IX.!$Q310</f>
        <v>0</v>
      </c>
      <c r="W309" s="139">
        <f t="shared" si="1060"/>
        <v>0</v>
      </c>
      <c r="X309" s="139">
        <f>X.!$Q310</f>
        <v>0</v>
      </c>
      <c r="Y309" s="139">
        <f t="shared" si="1061"/>
        <v>0</v>
      </c>
      <c r="Z309" s="139">
        <f>XI.!$Q310</f>
        <v>0</v>
      </c>
      <c r="AA309" s="139">
        <f t="shared" si="1062"/>
        <v>0</v>
      </c>
      <c r="AB309" s="139">
        <f>XII.!$Q310</f>
        <v>0</v>
      </c>
    </row>
    <row r="310" spans="1:28" x14ac:dyDescent="0.2">
      <c r="A310" s="91"/>
      <c r="B310" s="93"/>
      <c r="C310" s="95"/>
      <c r="D310" s="140"/>
      <c r="E310" s="141"/>
      <c r="F310" s="142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</row>
    <row r="311" spans="1:28" ht="12.75" customHeight="1" x14ac:dyDescent="0.2">
      <c r="A311" s="91"/>
      <c r="B311" s="93" t="s">
        <v>252</v>
      </c>
      <c r="C311" s="95" t="s">
        <v>253</v>
      </c>
      <c r="D311" s="140">
        <f>XII.!Q311</f>
        <v>12000</v>
      </c>
      <c r="E311" s="141">
        <f>I.!Q309</f>
        <v>12000</v>
      </c>
      <c r="F311" s="142">
        <f>I.!$Q310</f>
        <v>1172.1099999999999</v>
      </c>
      <c r="G311" s="139">
        <f t="shared" ref="G311" si="1086">H311-F311</f>
        <v>1186.95</v>
      </c>
      <c r="H311" s="139">
        <f>II.!$Q312</f>
        <v>2359.06</v>
      </c>
      <c r="I311" s="139">
        <f t="shared" si="1053"/>
        <v>1229.04</v>
      </c>
      <c r="J311" s="139">
        <f>III.!$Q312</f>
        <v>3588.1</v>
      </c>
      <c r="K311" s="139">
        <f t="shared" si="1054"/>
        <v>-3588.1</v>
      </c>
      <c r="L311" s="139">
        <f>IV.!$Q312</f>
        <v>0</v>
      </c>
      <c r="M311" s="139">
        <f t="shared" si="1055"/>
        <v>0</v>
      </c>
      <c r="N311" s="139">
        <f>V.!$Q312</f>
        <v>0</v>
      </c>
      <c r="O311" s="139">
        <f t="shared" si="1056"/>
        <v>0</v>
      </c>
      <c r="P311" s="139">
        <f>VI.!$Q312</f>
        <v>0</v>
      </c>
      <c r="Q311" s="139">
        <f t="shared" si="1057"/>
        <v>0</v>
      </c>
      <c r="R311" s="139">
        <f>VII.!$Q312</f>
        <v>0</v>
      </c>
      <c r="S311" s="139">
        <f t="shared" si="1058"/>
        <v>0</v>
      </c>
      <c r="T311" s="139">
        <f>VIII.!$Q312</f>
        <v>0</v>
      </c>
      <c r="U311" s="139">
        <f t="shared" si="1059"/>
        <v>0</v>
      </c>
      <c r="V311" s="139">
        <f>IX.!$Q312</f>
        <v>0</v>
      </c>
      <c r="W311" s="139">
        <f t="shared" si="1060"/>
        <v>0</v>
      </c>
      <c r="X311" s="139">
        <f>X.!$Q312</f>
        <v>0</v>
      </c>
      <c r="Y311" s="139">
        <f t="shared" si="1061"/>
        <v>0</v>
      </c>
      <c r="Z311" s="139">
        <f>XI.!$Q312</f>
        <v>0</v>
      </c>
      <c r="AA311" s="139">
        <f t="shared" si="1062"/>
        <v>0</v>
      </c>
      <c r="AB311" s="139">
        <f>XII.!$Q312</f>
        <v>0</v>
      </c>
    </row>
    <row r="312" spans="1:28" x14ac:dyDescent="0.2">
      <c r="A312" s="91"/>
      <c r="B312" s="93"/>
      <c r="C312" s="95"/>
      <c r="D312" s="140"/>
      <c r="E312" s="141"/>
      <c r="F312" s="142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</row>
    <row r="313" spans="1:28" x14ac:dyDescent="0.2">
      <c r="A313" s="91"/>
      <c r="B313" s="93" t="s">
        <v>254</v>
      </c>
      <c r="C313" s="95" t="s">
        <v>255</v>
      </c>
      <c r="D313" s="140">
        <f>XII.!Q313</f>
        <v>0</v>
      </c>
      <c r="E313" s="141">
        <f>I.!Q311</f>
        <v>0</v>
      </c>
      <c r="F313" s="142">
        <f>I.!$Q312</f>
        <v>0</v>
      </c>
      <c r="G313" s="139">
        <f t="shared" ref="G313" si="1087">H313-F313</f>
        <v>0</v>
      </c>
      <c r="H313" s="139">
        <f>II.!$Q314</f>
        <v>0</v>
      </c>
      <c r="I313" s="139">
        <f t="shared" si="1053"/>
        <v>0</v>
      </c>
      <c r="J313" s="139">
        <f>III.!$Q314</f>
        <v>0</v>
      </c>
      <c r="K313" s="139">
        <f t="shared" si="1054"/>
        <v>0</v>
      </c>
      <c r="L313" s="139">
        <f>IV.!$Q314</f>
        <v>0</v>
      </c>
      <c r="M313" s="139">
        <f t="shared" si="1055"/>
        <v>0</v>
      </c>
      <c r="N313" s="139">
        <f>V.!$Q314</f>
        <v>0</v>
      </c>
      <c r="O313" s="139">
        <f t="shared" si="1056"/>
        <v>0</v>
      </c>
      <c r="P313" s="139">
        <f>VI.!$Q314</f>
        <v>0</v>
      </c>
      <c r="Q313" s="139">
        <f t="shared" si="1057"/>
        <v>0</v>
      </c>
      <c r="R313" s="139">
        <f>VII.!$Q314</f>
        <v>0</v>
      </c>
      <c r="S313" s="139">
        <f t="shared" si="1058"/>
        <v>0</v>
      </c>
      <c r="T313" s="139">
        <f>VIII.!$Q314</f>
        <v>0</v>
      </c>
      <c r="U313" s="139">
        <f t="shared" si="1059"/>
        <v>0</v>
      </c>
      <c r="V313" s="139">
        <f>IX.!$Q314</f>
        <v>0</v>
      </c>
      <c r="W313" s="139">
        <f t="shared" si="1060"/>
        <v>0</v>
      </c>
      <c r="X313" s="139">
        <f>X.!$Q314</f>
        <v>0</v>
      </c>
      <c r="Y313" s="139">
        <f t="shared" si="1061"/>
        <v>0</v>
      </c>
      <c r="Z313" s="139">
        <f>XI.!$Q314</f>
        <v>0</v>
      </c>
      <c r="AA313" s="139">
        <f t="shared" si="1062"/>
        <v>0</v>
      </c>
      <c r="AB313" s="139">
        <f>XII.!$Q314</f>
        <v>0</v>
      </c>
    </row>
    <row r="314" spans="1:28" x14ac:dyDescent="0.2">
      <c r="A314" s="91"/>
      <c r="B314" s="93"/>
      <c r="C314" s="95"/>
      <c r="D314" s="140"/>
      <c r="E314" s="141"/>
      <c r="F314" s="142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</row>
    <row r="315" spans="1:28" x14ac:dyDescent="0.2">
      <c r="A315" s="91"/>
      <c r="B315" s="93" t="s">
        <v>256</v>
      </c>
      <c r="C315" s="95" t="s">
        <v>257</v>
      </c>
      <c r="D315" s="140">
        <f>XII.!Q315</f>
        <v>1001</v>
      </c>
      <c r="E315" s="141">
        <f>I.!Q313</f>
        <v>1001</v>
      </c>
      <c r="F315" s="142">
        <f>I.!$Q314</f>
        <v>0.32</v>
      </c>
      <c r="G315" s="139">
        <f t="shared" ref="G315" si="1088">H315-F315</f>
        <v>0.77</v>
      </c>
      <c r="H315" s="139">
        <f>II.!$Q316</f>
        <v>1.0900000000000001</v>
      </c>
      <c r="I315" s="139">
        <f t="shared" si="1053"/>
        <v>958.11</v>
      </c>
      <c r="J315" s="139">
        <f>III.!$Q316</f>
        <v>959.2</v>
      </c>
      <c r="K315" s="139">
        <f t="shared" si="1054"/>
        <v>-959.2</v>
      </c>
      <c r="L315" s="139">
        <f>IV.!$Q316</f>
        <v>0</v>
      </c>
      <c r="M315" s="139">
        <f t="shared" si="1055"/>
        <v>0</v>
      </c>
      <c r="N315" s="139">
        <f>V.!$Q316</f>
        <v>0</v>
      </c>
      <c r="O315" s="139">
        <f t="shared" si="1056"/>
        <v>0</v>
      </c>
      <c r="P315" s="139">
        <f>VI.!$Q316</f>
        <v>0</v>
      </c>
      <c r="Q315" s="139">
        <f t="shared" si="1057"/>
        <v>0</v>
      </c>
      <c r="R315" s="139">
        <f>VII.!$Q316</f>
        <v>0</v>
      </c>
      <c r="S315" s="139">
        <f t="shared" si="1058"/>
        <v>0</v>
      </c>
      <c r="T315" s="139">
        <f>VIII.!$Q316</f>
        <v>0</v>
      </c>
      <c r="U315" s="139">
        <f t="shared" si="1059"/>
        <v>0</v>
      </c>
      <c r="V315" s="139">
        <f>IX.!$Q316</f>
        <v>0</v>
      </c>
      <c r="W315" s="139">
        <f t="shared" si="1060"/>
        <v>0</v>
      </c>
      <c r="X315" s="139">
        <f>X.!$Q316</f>
        <v>0</v>
      </c>
      <c r="Y315" s="139">
        <f t="shared" si="1061"/>
        <v>0</v>
      </c>
      <c r="Z315" s="139">
        <f>XI.!$Q316</f>
        <v>0</v>
      </c>
      <c r="AA315" s="139">
        <f t="shared" si="1062"/>
        <v>0</v>
      </c>
      <c r="AB315" s="139">
        <f>XII.!$Q316</f>
        <v>0</v>
      </c>
    </row>
    <row r="316" spans="1:28" x14ac:dyDescent="0.2">
      <c r="A316" s="91"/>
      <c r="B316" s="93"/>
      <c r="C316" s="95"/>
      <c r="D316" s="140"/>
      <c r="E316" s="141"/>
      <c r="F316" s="142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</row>
    <row r="317" spans="1:28" x14ac:dyDescent="0.2">
      <c r="A317" s="91" t="s">
        <v>212</v>
      </c>
      <c r="B317" s="93"/>
      <c r="C317" s="95" t="s">
        <v>258</v>
      </c>
      <c r="D317" s="140">
        <f>XII.!Q317</f>
        <v>8506</v>
      </c>
      <c r="E317" s="141">
        <f>I.!Q315</f>
        <v>8506</v>
      </c>
      <c r="F317" s="142">
        <f>I.!$Q316</f>
        <v>0</v>
      </c>
      <c r="G317" s="139">
        <f t="shared" ref="G317" si="1089">H317-F317</f>
        <v>0</v>
      </c>
      <c r="H317" s="139">
        <f>II.!$Q318</f>
        <v>0</v>
      </c>
      <c r="I317" s="139">
        <f t="shared" si="1053"/>
        <v>2126.46</v>
      </c>
      <c r="J317" s="139">
        <f>III.!$Q318</f>
        <v>2126.46</v>
      </c>
      <c r="K317" s="139">
        <f t="shared" si="1054"/>
        <v>-2126.46</v>
      </c>
      <c r="L317" s="139">
        <f>IV.!$Q318</f>
        <v>0</v>
      </c>
      <c r="M317" s="139">
        <f t="shared" si="1055"/>
        <v>0</v>
      </c>
      <c r="N317" s="139">
        <f>V.!$Q318</f>
        <v>0</v>
      </c>
      <c r="O317" s="139">
        <f t="shared" si="1056"/>
        <v>0</v>
      </c>
      <c r="P317" s="139">
        <f>VI.!$Q318</f>
        <v>0</v>
      </c>
      <c r="Q317" s="139">
        <f t="shared" si="1057"/>
        <v>0</v>
      </c>
      <c r="R317" s="139">
        <f>VII.!$Q318</f>
        <v>0</v>
      </c>
      <c r="S317" s="139">
        <f t="shared" si="1058"/>
        <v>0</v>
      </c>
      <c r="T317" s="139">
        <f>VIII.!$Q318</f>
        <v>0</v>
      </c>
      <c r="U317" s="139">
        <f t="shared" si="1059"/>
        <v>0</v>
      </c>
      <c r="V317" s="139">
        <f>IX.!$Q318</f>
        <v>0</v>
      </c>
      <c r="W317" s="139">
        <f t="shared" si="1060"/>
        <v>0</v>
      </c>
      <c r="X317" s="139">
        <f>X.!$Q318</f>
        <v>0</v>
      </c>
      <c r="Y317" s="139">
        <f t="shared" si="1061"/>
        <v>0</v>
      </c>
      <c r="Z317" s="139">
        <f>XI.!$Q318</f>
        <v>0</v>
      </c>
      <c r="AA317" s="139">
        <f t="shared" si="1062"/>
        <v>0</v>
      </c>
      <c r="AB317" s="139">
        <f>XII.!$Q318</f>
        <v>0</v>
      </c>
    </row>
    <row r="318" spans="1:28" x14ac:dyDescent="0.2">
      <c r="A318" s="91"/>
      <c r="B318" s="93"/>
      <c r="C318" s="95"/>
      <c r="D318" s="140"/>
      <c r="E318" s="141"/>
      <c r="F318" s="142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</row>
    <row r="319" spans="1:28" ht="12.75" customHeight="1" x14ac:dyDescent="0.2">
      <c r="A319" s="91" t="s">
        <v>212</v>
      </c>
      <c r="B319" s="93"/>
      <c r="C319" s="95" t="s">
        <v>291</v>
      </c>
      <c r="D319" s="140">
        <f>XII.!Q319</f>
        <v>650</v>
      </c>
      <c r="E319" s="141">
        <f>I.!Q317</f>
        <v>650</v>
      </c>
      <c r="F319" s="142">
        <f>I.!$Q318</f>
        <v>0</v>
      </c>
      <c r="G319" s="139">
        <f t="shared" ref="G319" si="1090">H319-F319</f>
        <v>0</v>
      </c>
      <c r="H319" s="139">
        <f>II.!$Q320</f>
        <v>0</v>
      </c>
      <c r="I319" s="139">
        <f t="shared" si="1053"/>
        <v>133.15</v>
      </c>
      <c r="J319" s="139">
        <f>III.!$Q320</f>
        <v>133.15</v>
      </c>
      <c r="K319" s="139">
        <f t="shared" si="1054"/>
        <v>-133.15</v>
      </c>
      <c r="L319" s="139">
        <f>IV.!$Q320</f>
        <v>0</v>
      </c>
      <c r="M319" s="139">
        <f t="shared" si="1055"/>
        <v>0</v>
      </c>
      <c r="N319" s="139">
        <f>V.!$Q320</f>
        <v>0</v>
      </c>
      <c r="O319" s="139">
        <f t="shared" si="1056"/>
        <v>0</v>
      </c>
      <c r="P319" s="139">
        <f>VI.!$Q320</f>
        <v>0</v>
      </c>
      <c r="Q319" s="139">
        <f t="shared" si="1057"/>
        <v>0</v>
      </c>
      <c r="R319" s="139">
        <f>VII.!$Q320</f>
        <v>0</v>
      </c>
      <c r="S319" s="139">
        <f t="shared" si="1058"/>
        <v>0</v>
      </c>
      <c r="T319" s="139">
        <f>VIII.!$Q320</f>
        <v>0</v>
      </c>
      <c r="U319" s="139">
        <f t="shared" si="1059"/>
        <v>0</v>
      </c>
      <c r="V319" s="139">
        <f>IX.!$Q320</f>
        <v>0</v>
      </c>
      <c r="W319" s="139">
        <f t="shared" si="1060"/>
        <v>0</v>
      </c>
      <c r="X319" s="139">
        <f>X.!$Q320</f>
        <v>0</v>
      </c>
      <c r="Y319" s="139">
        <f t="shared" si="1061"/>
        <v>0</v>
      </c>
      <c r="Z319" s="139">
        <f>XI.!$Q320</f>
        <v>0</v>
      </c>
      <c r="AA319" s="139">
        <f t="shared" si="1062"/>
        <v>0</v>
      </c>
      <c r="AB319" s="139">
        <f>XII.!$Q320</f>
        <v>0</v>
      </c>
    </row>
    <row r="320" spans="1:28" x14ac:dyDescent="0.2">
      <c r="A320" s="91"/>
      <c r="B320" s="93"/>
      <c r="C320" s="95"/>
      <c r="D320" s="140"/>
      <c r="E320" s="141"/>
      <c r="F320" s="142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</row>
    <row r="321" spans="1:28" x14ac:dyDescent="0.2">
      <c r="A321" s="91" t="s">
        <v>212</v>
      </c>
      <c r="B321" s="93"/>
      <c r="C321" s="95" t="s">
        <v>211</v>
      </c>
      <c r="D321" s="140">
        <f>XII.!Q321</f>
        <v>0</v>
      </c>
      <c r="E321" s="141">
        <f>I.!Q319</f>
        <v>0</v>
      </c>
      <c r="F321" s="142">
        <f>I.!$Q320</f>
        <v>0</v>
      </c>
      <c r="G321" s="139">
        <f t="shared" ref="G321" si="1091">H321-F321</f>
        <v>0</v>
      </c>
      <c r="H321" s="139">
        <f>II.!$Q322</f>
        <v>0</v>
      </c>
      <c r="I321" s="139">
        <f t="shared" si="1053"/>
        <v>0</v>
      </c>
      <c r="J321" s="139">
        <f>III.!$Q322</f>
        <v>0</v>
      </c>
      <c r="K321" s="139">
        <f t="shared" si="1054"/>
        <v>0</v>
      </c>
      <c r="L321" s="139">
        <f>IV.!$Q322</f>
        <v>0</v>
      </c>
      <c r="M321" s="139">
        <f t="shared" si="1055"/>
        <v>0</v>
      </c>
      <c r="N321" s="139">
        <f>V.!$Q322</f>
        <v>0</v>
      </c>
      <c r="O321" s="139">
        <f t="shared" si="1056"/>
        <v>0</v>
      </c>
      <c r="P321" s="139">
        <f>VI.!$Q322</f>
        <v>0</v>
      </c>
      <c r="Q321" s="139">
        <f t="shared" si="1057"/>
        <v>0</v>
      </c>
      <c r="R321" s="139">
        <f>VII.!$Q322</f>
        <v>0</v>
      </c>
      <c r="S321" s="139">
        <f t="shared" si="1058"/>
        <v>0</v>
      </c>
      <c r="T321" s="139">
        <f>VIII.!$Q322</f>
        <v>0</v>
      </c>
      <c r="U321" s="139">
        <f t="shared" si="1059"/>
        <v>0</v>
      </c>
      <c r="V321" s="139">
        <f>IX.!$Q322</f>
        <v>0</v>
      </c>
      <c r="W321" s="139">
        <f t="shared" si="1060"/>
        <v>0</v>
      </c>
      <c r="X321" s="139">
        <f>X.!$Q322</f>
        <v>0</v>
      </c>
      <c r="Y321" s="139">
        <f t="shared" si="1061"/>
        <v>0</v>
      </c>
      <c r="Z321" s="139">
        <f>XI.!$Q322</f>
        <v>0</v>
      </c>
      <c r="AA321" s="139">
        <f t="shared" si="1062"/>
        <v>0</v>
      </c>
      <c r="AB321" s="139">
        <f>XII.!$Q322</f>
        <v>0</v>
      </c>
    </row>
    <row r="322" spans="1:28" ht="13.5" thickBot="1" x14ac:dyDescent="0.25">
      <c r="A322" s="92"/>
      <c r="B322" s="94"/>
      <c r="C322" s="96"/>
      <c r="D322" s="155"/>
      <c r="E322" s="153"/>
      <c r="F322" s="156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</row>
  </sheetData>
  <mergeCells count="4295">
    <mergeCell ref="D80:D81"/>
    <mergeCell ref="D82:D83"/>
    <mergeCell ref="W76:W77"/>
    <mergeCell ref="X76:X77"/>
    <mergeCell ref="Y76:Y77"/>
    <mergeCell ref="Z76:Z77"/>
    <mergeCell ref="AA76:AA77"/>
    <mergeCell ref="AB76:AB77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2:W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X72:X73"/>
    <mergeCell ref="Y72:Y73"/>
    <mergeCell ref="Z72:Z73"/>
    <mergeCell ref="AA72:AA73"/>
    <mergeCell ref="AB72:AB73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F72:F73"/>
    <mergeCell ref="G72:G73"/>
    <mergeCell ref="H72:H73"/>
    <mergeCell ref="I72:I73"/>
    <mergeCell ref="Z68:Z69"/>
    <mergeCell ref="AA68:AA69"/>
    <mergeCell ref="AB68:AB69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4:W65"/>
    <mergeCell ref="X64:X65"/>
    <mergeCell ref="Y64:Y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8:W69"/>
    <mergeCell ref="X68:X69"/>
    <mergeCell ref="Y68:Y69"/>
    <mergeCell ref="Z64:Z65"/>
    <mergeCell ref="AA64:AA65"/>
    <mergeCell ref="AB64:AB65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F64:F65"/>
    <mergeCell ref="G64:G65"/>
    <mergeCell ref="H64:H65"/>
    <mergeCell ref="I64:I65"/>
    <mergeCell ref="J64:J65"/>
    <mergeCell ref="K64:K65"/>
    <mergeCell ref="Y60:Y61"/>
    <mergeCell ref="Z60:Z61"/>
    <mergeCell ref="AA60:AA61"/>
    <mergeCell ref="AB60:AB61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R192:R193"/>
    <mergeCell ref="S192:S193"/>
    <mergeCell ref="T192:T193"/>
    <mergeCell ref="U192:U193"/>
    <mergeCell ref="V192:V193"/>
    <mergeCell ref="W192:W193"/>
    <mergeCell ref="X192:X193"/>
    <mergeCell ref="Y192:Y193"/>
    <mergeCell ref="Z192:Z193"/>
    <mergeCell ref="AA192:AA193"/>
    <mergeCell ref="AB192:AB193"/>
    <mergeCell ref="B80:B81"/>
    <mergeCell ref="B82:B83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Y190:Y191"/>
    <mergeCell ref="Z190:Z191"/>
    <mergeCell ref="AA190:AA191"/>
    <mergeCell ref="AB190:AB191"/>
    <mergeCell ref="U2:U3"/>
    <mergeCell ref="W2:W3"/>
    <mergeCell ref="Y2:Y3"/>
    <mergeCell ref="AA2:AA3"/>
    <mergeCell ref="A4:B5"/>
    <mergeCell ref="C4:C5"/>
    <mergeCell ref="D4:D5"/>
    <mergeCell ref="E4:E5"/>
    <mergeCell ref="F4:F5"/>
    <mergeCell ref="G4:G5"/>
    <mergeCell ref="Z4:Z5"/>
    <mergeCell ref="AA4:AA5"/>
    <mergeCell ref="AB4:AB5"/>
    <mergeCell ref="A6:B7"/>
    <mergeCell ref="C6:C7"/>
    <mergeCell ref="D6:D7"/>
    <mergeCell ref="E6:E7"/>
    <mergeCell ref="F6:F7"/>
    <mergeCell ref="G6:G7"/>
    <mergeCell ref="H6:H7"/>
    <mergeCell ref="T4:T5"/>
    <mergeCell ref="Y1:Z1"/>
    <mergeCell ref="AA1:AB1"/>
    <mergeCell ref="F2:F3"/>
    <mergeCell ref="G2:G3"/>
    <mergeCell ref="I2:I3"/>
    <mergeCell ref="K2:K3"/>
    <mergeCell ref="M2:M3"/>
    <mergeCell ref="O2:O3"/>
    <mergeCell ref="Q2:Q3"/>
    <mergeCell ref="S2:S3"/>
    <mergeCell ref="M1:N1"/>
    <mergeCell ref="O1:P1"/>
    <mergeCell ref="Q1:R1"/>
    <mergeCell ref="S1:T1"/>
    <mergeCell ref="U1:V1"/>
    <mergeCell ref="W1:X1"/>
    <mergeCell ref="A1:C3"/>
    <mergeCell ref="D1:D3"/>
    <mergeCell ref="E1:E3"/>
    <mergeCell ref="G1:H1"/>
    <mergeCell ref="I1:J1"/>
    <mergeCell ref="K1:L1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A8:AA9"/>
    <mergeCell ref="AB8:AB9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2:AA13"/>
    <mergeCell ref="AB12:AB13"/>
    <mergeCell ref="A10:A11"/>
    <mergeCell ref="B10:B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A16:AA17"/>
    <mergeCell ref="AB16:AB17"/>
    <mergeCell ref="A14:A15"/>
    <mergeCell ref="B14:B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A20:AA21"/>
    <mergeCell ref="AB20:AB21"/>
    <mergeCell ref="A18:A19"/>
    <mergeCell ref="B18:B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A24:AA25"/>
    <mergeCell ref="AB24:AB25"/>
    <mergeCell ref="A22:A23"/>
    <mergeCell ref="B22:B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A28:AA29"/>
    <mergeCell ref="AB28:AB29"/>
    <mergeCell ref="A26:A27"/>
    <mergeCell ref="B26:B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AA30:AA31"/>
    <mergeCell ref="AB30:AB31"/>
    <mergeCell ref="A32:A33"/>
    <mergeCell ref="B32:B33"/>
    <mergeCell ref="C32:C33"/>
    <mergeCell ref="D32:D33"/>
    <mergeCell ref="E32:E33"/>
    <mergeCell ref="F32:F33"/>
    <mergeCell ref="G32:G33"/>
    <mergeCell ref="H32:H33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A32:AA33"/>
    <mergeCell ref="AB32:AB33"/>
    <mergeCell ref="A30:A31"/>
    <mergeCell ref="B30:B31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AA34:AA35"/>
    <mergeCell ref="AB34:AB35"/>
    <mergeCell ref="A36:A37"/>
    <mergeCell ref="B36:B37"/>
    <mergeCell ref="C36:C37"/>
    <mergeCell ref="D36:D37"/>
    <mergeCell ref="E36:E37"/>
    <mergeCell ref="F36:F37"/>
    <mergeCell ref="G36:G37"/>
    <mergeCell ref="H36:H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A36:AA37"/>
    <mergeCell ref="AB36:AB37"/>
    <mergeCell ref="A34:A35"/>
    <mergeCell ref="B34:B35"/>
    <mergeCell ref="E39:E40"/>
    <mergeCell ref="F39:F40"/>
    <mergeCell ref="G39:G40"/>
    <mergeCell ref="H39:H40"/>
    <mergeCell ref="I39:I40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B39:AB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AB41:AB42"/>
    <mergeCell ref="A39:B40"/>
    <mergeCell ref="C39:C40"/>
    <mergeCell ref="D39:D40"/>
    <mergeCell ref="D43:D44"/>
    <mergeCell ref="E43:E44"/>
    <mergeCell ref="F43:F44"/>
    <mergeCell ref="G43:G44"/>
    <mergeCell ref="H43:H44"/>
    <mergeCell ref="I43:I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AB43:AB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B45:AB46"/>
    <mergeCell ref="A43:A44"/>
    <mergeCell ref="B43:B44"/>
    <mergeCell ref="C43:C44"/>
    <mergeCell ref="D47:D48"/>
    <mergeCell ref="E47:E48"/>
    <mergeCell ref="F47:F48"/>
    <mergeCell ref="G47:G48"/>
    <mergeCell ref="H47:H48"/>
    <mergeCell ref="I47:I48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7:AB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B49:AB50"/>
    <mergeCell ref="A47:A48"/>
    <mergeCell ref="B47:B48"/>
    <mergeCell ref="C47:C48"/>
    <mergeCell ref="D51:D52"/>
    <mergeCell ref="E51:E52"/>
    <mergeCell ref="F51:F52"/>
    <mergeCell ref="G51:G52"/>
    <mergeCell ref="H51:H52"/>
    <mergeCell ref="I51:I52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51:AB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3:AB54"/>
    <mergeCell ref="A51:A52"/>
    <mergeCell ref="B51:B52"/>
    <mergeCell ref="C51:C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5:AB56"/>
    <mergeCell ref="A58:B59"/>
    <mergeCell ref="C58:C59"/>
    <mergeCell ref="D58:D59"/>
    <mergeCell ref="E58:E59"/>
    <mergeCell ref="F58:F59"/>
    <mergeCell ref="G58:G59"/>
    <mergeCell ref="H58:H59"/>
    <mergeCell ref="I58:I59"/>
    <mergeCell ref="J58:J59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A68:A69"/>
    <mergeCell ref="B68:B69"/>
    <mergeCell ref="C68:C69"/>
    <mergeCell ref="E68:E69"/>
    <mergeCell ref="A66:A67"/>
    <mergeCell ref="B66:B67"/>
    <mergeCell ref="C66:C67"/>
    <mergeCell ref="E66:E67"/>
    <mergeCell ref="A64:A65"/>
    <mergeCell ref="B64:B65"/>
    <mergeCell ref="C64:C65"/>
    <mergeCell ref="E64:E65"/>
    <mergeCell ref="A62:A63"/>
    <mergeCell ref="B62:B63"/>
    <mergeCell ref="C62:C63"/>
    <mergeCell ref="E62:E63"/>
    <mergeCell ref="A60:A61"/>
    <mergeCell ref="B60:B61"/>
    <mergeCell ref="C60:C61"/>
    <mergeCell ref="E60:E61"/>
    <mergeCell ref="D60:D61"/>
    <mergeCell ref="D62:D63"/>
    <mergeCell ref="D64:D65"/>
    <mergeCell ref="D66:D67"/>
    <mergeCell ref="D68:D69"/>
    <mergeCell ref="A78:A79"/>
    <mergeCell ref="B78:B79"/>
    <mergeCell ref="C78:C79"/>
    <mergeCell ref="E78:E79"/>
    <mergeCell ref="A76:A77"/>
    <mergeCell ref="B76:B77"/>
    <mergeCell ref="C76:C77"/>
    <mergeCell ref="E76:E77"/>
    <mergeCell ref="A74:A75"/>
    <mergeCell ref="B74:B75"/>
    <mergeCell ref="C74:C75"/>
    <mergeCell ref="E74:E75"/>
    <mergeCell ref="A72:A73"/>
    <mergeCell ref="B72:B73"/>
    <mergeCell ref="C72:C73"/>
    <mergeCell ref="E72:E73"/>
    <mergeCell ref="A70:A71"/>
    <mergeCell ref="B70:B71"/>
    <mergeCell ref="C70:C71"/>
    <mergeCell ref="E70:E71"/>
    <mergeCell ref="D70:D71"/>
    <mergeCell ref="D72:D73"/>
    <mergeCell ref="D74:D75"/>
    <mergeCell ref="D76:D77"/>
    <mergeCell ref="D78:D79"/>
    <mergeCell ref="Y80:Y81"/>
    <mergeCell ref="Z80:Z81"/>
    <mergeCell ref="AA80:AA81"/>
    <mergeCell ref="AB80:AB81"/>
    <mergeCell ref="A85:B86"/>
    <mergeCell ref="C85:C86"/>
    <mergeCell ref="D85:D86"/>
    <mergeCell ref="E85:E86"/>
    <mergeCell ref="F85:F86"/>
    <mergeCell ref="G85:G86"/>
    <mergeCell ref="S80:S81"/>
    <mergeCell ref="T80:T81"/>
    <mergeCell ref="U80:U81"/>
    <mergeCell ref="V80:V81"/>
    <mergeCell ref="W80:W81"/>
    <mergeCell ref="X80:X81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A80:A81"/>
    <mergeCell ref="C80:C81"/>
    <mergeCell ref="E80:E81"/>
    <mergeCell ref="F80:F81"/>
    <mergeCell ref="Z85:Z86"/>
    <mergeCell ref="AA85:AA86"/>
    <mergeCell ref="AB85:AB86"/>
    <mergeCell ref="A87:A88"/>
    <mergeCell ref="B87:B88"/>
    <mergeCell ref="C87:C88"/>
    <mergeCell ref="D87:D88"/>
    <mergeCell ref="E87:E88"/>
    <mergeCell ref="F87:F88"/>
    <mergeCell ref="G87:G88"/>
    <mergeCell ref="T85:T86"/>
    <mergeCell ref="U85:U86"/>
    <mergeCell ref="V85:V86"/>
    <mergeCell ref="W85:W86"/>
    <mergeCell ref="X85:X86"/>
    <mergeCell ref="Y85:Y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7:Z88"/>
    <mergeCell ref="AA87:AA88"/>
    <mergeCell ref="AB87:AB88"/>
    <mergeCell ref="B89:B90"/>
    <mergeCell ref="C89:C90"/>
    <mergeCell ref="D89:D90"/>
    <mergeCell ref="E89:E90"/>
    <mergeCell ref="F89:F90"/>
    <mergeCell ref="G89:G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Z89:Z90"/>
    <mergeCell ref="AA89:AA90"/>
    <mergeCell ref="AB89:AB90"/>
    <mergeCell ref="A91:A92"/>
    <mergeCell ref="B91:B92"/>
    <mergeCell ref="C91:C92"/>
    <mergeCell ref="D91:D92"/>
    <mergeCell ref="E91:E92"/>
    <mergeCell ref="F91:F92"/>
    <mergeCell ref="G91:G92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Z91:Z92"/>
    <mergeCell ref="AA91:AA92"/>
    <mergeCell ref="AB91:AB92"/>
    <mergeCell ref="A89:A90"/>
    <mergeCell ref="C93:C94"/>
    <mergeCell ref="D93:D94"/>
    <mergeCell ref="E93:E94"/>
    <mergeCell ref="F93:F94"/>
    <mergeCell ref="G93:G94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Z93:Z94"/>
    <mergeCell ref="AA93:AA94"/>
    <mergeCell ref="AB93:AB94"/>
    <mergeCell ref="A96:B97"/>
    <mergeCell ref="C96:C97"/>
    <mergeCell ref="D96:D97"/>
    <mergeCell ref="E96:E97"/>
    <mergeCell ref="F96:F97"/>
    <mergeCell ref="G96:G97"/>
    <mergeCell ref="H96:H97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H93:H94"/>
    <mergeCell ref="I93:I94"/>
    <mergeCell ref="J93:J94"/>
    <mergeCell ref="K93:K94"/>
    <mergeCell ref="L93:L94"/>
    <mergeCell ref="M93:M94"/>
    <mergeCell ref="AA96:AA97"/>
    <mergeCell ref="AB96:AB97"/>
    <mergeCell ref="A93:A94"/>
    <mergeCell ref="B93:B94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AA98:AA99"/>
    <mergeCell ref="AB98:AB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AA100:AA101"/>
    <mergeCell ref="AB100:AB101"/>
    <mergeCell ref="A98:A99"/>
    <mergeCell ref="B98:B99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AA102:AA103"/>
    <mergeCell ref="AB102:AB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A104:AA105"/>
    <mergeCell ref="AB104:AB105"/>
    <mergeCell ref="A102:A103"/>
    <mergeCell ref="B102:B103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AA106:AA107"/>
    <mergeCell ref="AB106:AB107"/>
    <mergeCell ref="A109:B110"/>
    <mergeCell ref="C109:C110"/>
    <mergeCell ref="D109:D110"/>
    <mergeCell ref="E109:E110"/>
    <mergeCell ref="F109:F110"/>
    <mergeCell ref="G109:G110"/>
    <mergeCell ref="H109:H110"/>
    <mergeCell ref="I109:I110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AB109:AB110"/>
    <mergeCell ref="A106:A107"/>
    <mergeCell ref="B106:B107"/>
    <mergeCell ref="C106:C107"/>
    <mergeCell ref="D111:D112"/>
    <mergeCell ref="E111:E112"/>
    <mergeCell ref="F111:F112"/>
    <mergeCell ref="G111:G112"/>
    <mergeCell ref="H111:H112"/>
    <mergeCell ref="I111:I112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N109:N110"/>
    <mergeCell ref="O109:O110"/>
    <mergeCell ref="AB111:AB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V111:V112"/>
    <mergeCell ref="W111:W112"/>
    <mergeCell ref="X111:X112"/>
    <mergeCell ref="Y111:Y112"/>
    <mergeCell ref="Z111:Z112"/>
    <mergeCell ref="AA111:AA112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AB113:AB114"/>
    <mergeCell ref="A111:A112"/>
    <mergeCell ref="B111:B112"/>
    <mergeCell ref="C111:C112"/>
    <mergeCell ref="Y118:Y119"/>
    <mergeCell ref="Z118:Z119"/>
    <mergeCell ref="AA118:AA119"/>
    <mergeCell ref="AB118:AB119"/>
    <mergeCell ref="A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V113:V114"/>
    <mergeCell ref="W113:W114"/>
    <mergeCell ref="X113:X114"/>
    <mergeCell ref="Y113:Y114"/>
    <mergeCell ref="Z113:Z114"/>
    <mergeCell ref="AA113:AA114"/>
    <mergeCell ref="P113:P114"/>
    <mergeCell ref="Q113:Q114"/>
    <mergeCell ref="R113:R114"/>
    <mergeCell ref="S113:S114"/>
    <mergeCell ref="T113:T114"/>
    <mergeCell ref="U113:U114"/>
    <mergeCell ref="J113:J114"/>
    <mergeCell ref="K113:K114"/>
    <mergeCell ref="L113:L114"/>
    <mergeCell ref="M113:M114"/>
    <mergeCell ref="N113:N114"/>
    <mergeCell ref="O113:O114"/>
    <mergeCell ref="W116:W117"/>
    <mergeCell ref="X116:X117"/>
    <mergeCell ref="Y116:Y117"/>
    <mergeCell ref="Z116:Z117"/>
    <mergeCell ref="AA116:AA117"/>
    <mergeCell ref="AB116:AB117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A120:A121"/>
    <mergeCell ref="B120:B121"/>
    <mergeCell ref="C120:C121"/>
    <mergeCell ref="D120:D121"/>
    <mergeCell ref="E120:E121"/>
    <mergeCell ref="F120:F121"/>
    <mergeCell ref="S118:S119"/>
    <mergeCell ref="T118:T119"/>
    <mergeCell ref="U118:U119"/>
    <mergeCell ref="V118:V119"/>
    <mergeCell ref="W118:W119"/>
    <mergeCell ref="X118:X119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Y120:Y121"/>
    <mergeCell ref="Z120:Z121"/>
    <mergeCell ref="AA120:AA121"/>
    <mergeCell ref="AB120:AB121"/>
    <mergeCell ref="A122:A123"/>
    <mergeCell ref="B122:B123"/>
    <mergeCell ref="C122:C123"/>
    <mergeCell ref="D122:D123"/>
    <mergeCell ref="E122:E123"/>
    <mergeCell ref="F122:F123"/>
    <mergeCell ref="S120:S121"/>
    <mergeCell ref="T120:T121"/>
    <mergeCell ref="U120:U121"/>
    <mergeCell ref="V120:V121"/>
    <mergeCell ref="W120:W121"/>
    <mergeCell ref="X120:X121"/>
    <mergeCell ref="M120:M121"/>
    <mergeCell ref="N120:N121"/>
    <mergeCell ref="O120:O121"/>
    <mergeCell ref="P120:P121"/>
    <mergeCell ref="Q120:Q121"/>
    <mergeCell ref="R120:R121"/>
    <mergeCell ref="G120:G121"/>
    <mergeCell ref="H120:H121"/>
    <mergeCell ref="I120:I121"/>
    <mergeCell ref="J120:J121"/>
    <mergeCell ref="K120:K121"/>
    <mergeCell ref="L120:L121"/>
    <mergeCell ref="Y122:Y123"/>
    <mergeCell ref="Z122:Z123"/>
    <mergeCell ref="AA122:AA123"/>
    <mergeCell ref="AB122:AB123"/>
    <mergeCell ref="A126:A127"/>
    <mergeCell ref="B126:B127"/>
    <mergeCell ref="C126:C127"/>
    <mergeCell ref="D126:D127"/>
    <mergeCell ref="E126:E127"/>
    <mergeCell ref="F126:F127"/>
    <mergeCell ref="S122:S123"/>
    <mergeCell ref="T122:T123"/>
    <mergeCell ref="U122:U123"/>
    <mergeCell ref="V122:V123"/>
    <mergeCell ref="W122:W123"/>
    <mergeCell ref="X122:X123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Y126:Y127"/>
    <mergeCell ref="Z126:Z127"/>
    <mergeCell ref="AA126:AA127"/>
    <mergeCell ref="AB126:AB127"/>
    <mergeCell ref="A128:A129"/>
    <mergeCell ref="B128:B129"/>
    <mergeCell ref="C128:C129"/>
    <mergeCell ref="D128:D129"/>
    <mergeCell ref="E128:E129"/>
    <mergeCell ref="F128:F129"/>
    <mergeCell ref="S126:S127"/>
    <mergeCell ref="T126:T127"/>
    <mergeCell ref="U126:U127"/>
    <mergeCell ref="V126:V127"/>
    <mergeCell ref="W126:W127"/>
    <mergeCell ref="X126:X127"/>
    <mergeCell ref="M126:M127"/>
    <mergeCell ref="N126:N127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Y128:Y129"/>
    <mergeCell ref="Z128:Z129"/>
    <mergeCell ref="AA128:AA129"/>
    <mergeCell ref="AB128:AB129"/>
    <mergeCell ref="B130:B131"/>
    <mergeCell ref="C130:C131"/>
    <mergeCell ref="D130:D131"/>
    <mergeCell ref="E130:E131"/>
    <mergeCell ref="F130:F131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Y130:Y131"/>
    <mergeCell ref="Z130:Z131"/>
    <mergeCell ref="AA130:AA131"/>
    <mergeCell ref="AB130:AB131"/>
    <mergeCell ref="A133:B134"/>
    <mergeCell ref="C133:C134"/>
    <mergeCell ref="D133:D134"/>
    <mergeCell ref="E133:E134"/>
    <mergeCell ref="F133:F134"/>
    <mergeCell ref="G133:G134"/>
    <mergeCell ref="S130:S131"/>
    <mergeCell ref="T130:T131"/>
    <mergeCell ref="U130:U131"/>
    <mergeCell ref="V130:V131"/>
    <mergeCell ref="W130:W131"/>
    <mergeCell ref="X130:X131"/>
    <mergeCell ref="M130:M131"/>
    <mergeCell ref="N130:N131"/>
    <mergeCell ref="O130:O131"/>
    <mergeCell ref="P130:P131"/>
    <mergeCell ref="Q130:Q131"/>
    <mergeCell ref="R130:R131"/>
    <mergeCell ref="G130:G131"/>
    <mergeCell ref="H130:H131"/>
    <mergeCell ref="I130:I131"/>
    <mergeCell ref="J130:J131"/>
    <mergeCell ref="K130:K131"/>
    <mergeCell ref="L130:L131"/>
    <mergeCell ref="Z133:Z134"/>
    <mergeCell ref="AA133:AA134"/>
    <mergeCell ref="AB133:AB134"/>
    <mergeCell ref="A130:A131"/>
    <mergeCell ref="B135:B136"/>
    <mergeCell ref="C135:C136"/>
    <mergeCell ref="D135:D136"/>
    <mergeCell ref="E135:E136"/>
    <mergeCell ref="F135:F136"/>
    <mergeCell ref="G135:G136"/>
    <mergeCell ref="T133:T134"/>
    <mergeCell ref="U133:U134"/>
    <mergeCell ref="V133:V134"/>
    <mergeCell ref="W133:W134"/>
    <mergeCell ref="X133:X134"/>
    <mergeCell ref="Y133:Y134"/>
    <mergeCell ref="N133:N134"/>
    <mergeCell ref="O133:O134"/>
    <mergeCell ref="P133:P134"/>
    <mergeCell ref="Q133:Q134"/>
    <mergeCell ref="R133:R134"/>
    <mergeCell ref="S133:S134"/>
    <mergeCell ref="H133:H134"/>
    <mergeCell ref="I133:I134"/>
    <mergeCell ref="J133:J134"/>
    <mergeCell ref="K133:K134"/>
    <mergeCell ref="L133:L134"/>
    <mergeCell ref="M133:M134"/>
    <mergeCell ref="Z135:Z136"/>
    <mergeCell ref="AA135:AA136"/>
    <mergeCell ref="AB135:AB136"/>
    <mergeCell ref="A137:A138"/>
    <mergeCell ref="B137:B138"/>
    <mergeCell ref="C137:C138"/>
    <mergeCell ref="D137:D138"/>
    <mergeCell ref="E137:E138"/>
    <mergeCell ref="F137:F138"/>
    <mergeCell ref="G137:G138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Z137:Z138"/>
    <mergeCell ref="AA137:AA138"/>
    <mergeCell ref="AB137:AB138"/>
    <mergeCell ref="A135:A136"/>
    <mergeCell ref="B139:B140"/>
    <mergeCell ref="C139:C140"/>
    <mergeCell ref="D139:D140"/>
    <mergeCell ref="E139:E140"/>
    <mergeCell ref="F139:F140"/>
    <mergeCell ref="G139:G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Z139:Z140"/>
    <mergeCell ref="AA139:AA140"/>
    <mergeCell ref="AB139:AB140"/>
    <mergeCell ref="A141:A142"/>
    <mergeCell ref="B141:B142"/>
    <mergeCell ref="C141:C142"/>
    <mergeCell ref="D141:D142"/>
    <mergeCell ref="E141:E142"/>
    <mergeCell ref="F141:F142"/>
    <mergeCell ref="G141:G142"/>
    <mergeCell ref="T139:T140"/>
    <mergeCell ref="U139:U140"/>
    <mergeCell ref="V139:V140"/>
    <mergeCell ref="W139:W140"/>
    <mergeCell ref="X139:X140"/>
    <mergeCell ref="Y139:Y140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Z141:Z142"/>
    <mergeCell ref="AA141:AA142"/>
    <mergeCell ref="AB141:AB142"/>
    <mergeCell ref="A139:A140"/>
    <mergeCell ref="C143:C144"/>
    <mergeCell ref="D143:D144"/>
    <mergeCell ref="E143:E144"/>
    <mergeCell ref="F143:F144"/>
    <mergeCell ref="G143:G144"/>
    <mergeCell ref="T141:T142"/>
    <mergeCell ref="U141:U142"/>
    <mergeCell ref="V141:V142"/>
    <mergeCell ref="W141:W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Z143:Z144"/>
    <mergeCell ref="AA143:AA144"/>
    <mergeCell ref="AB143:AB144"/>
    <mergeCell ref="A146:B147"/>
    <mergeCell ref="C146:C147"/>
    <mergeCell ref="D146:D147"/>
    <mergeCell ref="E146:E147"/>
    <mergeCell ref="F146:F147"/>
    <mergeCell ref="G146:G147"/>
    <mergeCell ref="H146:H147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AA146:AA147"/>
    <mergeCell ref="AB146:AB147"/>
    <mergeCell ref="A143:A144"/>
    <mergeCell ref="B143:B144"/>
    <mergeCell ref="E148:E149"/>
    <mergeCell ref="F148:F149"/>
    <mergeCell ref="G148:G149"/>
    <mergeCell ref="H148:H149"/>
    <mergeCell ref="U146:U147"/>
    <mergeCell ref="V146:V147"/>
    <mergeCell ref="W146:W147"/>
    <mergeCell ref="X146:X147"/>
    <mergeCell ref="Y146:Y147"/>
    <mergeCell ref="Z146:Z147"/>
    <mergeCell ref="O146:O147"/>
    <mergeCell ref="P146:P147"/>
    <mergeCell ref="Q146:Q147"/>
    <mergeCell ref="R146:R147"/>
    <mergeCell ref="S146:S147"/>
    <mergeCell ref="T146:T147"/>
    <mergeCell ref="I146:I147"/>
    <mergeCell ref="J146:J147"/>
    <mergeCell ref="K146:K147"/>
    <mergeCell ref="L146:L147"/>
    <mergeCell ref="M146:M147"/>
    <mergeCell ref="N146:N147"/>
    <mergeCell ref="AA148:AA149"/>
    <mergeCell ref="AB148:AB149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A148:A149"/>
    <mergeCell ref="B148:B149"/>
    <mergeCell ref="C148:C149"/>
    <mergeCell ref="D148:D149"/>
    <mergeCell ref="AA150:AA151"/>
    <mergeCell ref="AB150:AB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L154:L155"/>
    <mergeCell ref="M154:M155"/>
    <mergeCell ref="N154:N155"/>
    <mergeCell ref="AA152:AA153"/>
    <mergeCell ref="AB152:AB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U152:U153"/>
    <mergeCell ref="V152:V153"/>
    <mergeCell ref="W152:W153"/>
    <mergeCell ref="X152:X153"/>
    <mergeCell ref="Y152:Y153"/>
    <mergeCell ref="Z152:Z153"/>
    <mergeCell ref="O152:O153"/>
    <mergeCell ref="P152:P153"/>
    <mergeCell ref="Q152:Q153"/>
    <mergeCell ref="R152:R153"/>
    <mergeCell ref="S152:S153"/>
    <mergeCell ref="T152:T153"/>
    <mergeCell ref="I152:I153"/>
    <mergeCell ref="J152:J153"/>
    <mergeCell ref="K152:K153"/>
    <mergeCell ref="L152:L153"/>
    <mergeCell ref="M152:M153"/>
    <mergeCell ref="N152:N153"/>
    <mergeCell ref="U157:U158"/>
    <mergeCell ref="J157:J158"/>
    <mergeCell ref="K157:K158"/>
    <mergeCell ref="L157:L158"/>
    <mergeCell ref="M157:M158"/>
    <mergeCell ref="N157:N158"/>
    <mergeCell ref="O157:O158"/>
    <mergeCell ref="AA154:AA155"/>
    <mergeCell ref="AB154:AB155"/>
    <mergeCell ref="A157:B158"/>
    <mergeCell ref="C157:C158"/>
    <mergeCell ref="D157:D158"/>
    <mergeCell ref="E157:E158"/>
    <mergeCell ref="F157:F158"/>
    <mergeCell ref="G157:G158"/>
    <mergeCell ref="H157:H158"/>
    <mergeCell ref="I157:I158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E173:E174"/>
    <mergeCell ref="F173:F174"/>
    <mergeCell ref="G173:G174"/>
    <mergeCell ref="H173:H174"/>
    <mergeCell ref="I173:I174"/>
    <mergeCell ref="V169:V170"/>
    <mergeCell ref="W169:W170"/>
    <mergeCell ref="X169:X170"/>
    <mergeCell ref="Y169:Y170"/>
    <mergeCell ref="Z169:Z170"/>
    <mergeCell ref="AA169:AA170"/>
    <mergeCell ref="P169:P170"/>
    <mergeCell ref="Q169:Q170"/>
    <mergeCell ref="R169:R170"/>
    <mergeCell ref="S169:S170"/>
    <mergeCell ref="T169:T170"/>
    <mergeCell ref="U169:U170"/>
    <mergeCell ref="J169:J170"/>
    <mergeCell ref="K169:K170"/>
    <mergeCell ref="L169:L170"/>
    <mergeCell ref="M169:M170"/>
    <mergeCell ref="N169:N170"/>
    <mergeCell ref="O169:O170"/>
    <mergeCell ref="E169:E170"/>
    <mergeCell ref="F169:F170"/>
    <mergeCell ref="G169:G170"/>
    <mergeCell ref="H169:H170"/>
    <mergeCell ref="I169:I170"/>
    <mergeCell ref="Z171:Z172"/>
    <mergeCell ref="AA171:AA172"/>
    <mergeCell ref="P171:P172"/>
    <mergeCell ref="Q171:Q172"/>
    <mergeCell ref="AB173:AB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V173:V174"/>
    <mergeCell ref="W173:W174"/>
    <mergeCell ref="X173:X174"/>
    <mergeCell ref="Y173:Y174"/>
    <mergeCell ref="Z173:Z174"/>
    <mergeCell ref="AA173:AA174"/>
    <mergeCell ref="P173:P174"/>
    <mergeCell ref="Q173:Q174"/>
    <mergeCell ref="R173:R174"/>
    <mergeCell ref="S173:S174"/>
    <mergeCell ref="T173:T174"/>
    <mergeCell ref="U173:U174"/>
    <mergeCell ref="J173:J174"/>
    <mergeCell ref="K173:K174"/>
    <mergeCell ref="L173:L174"/>
    <mergeCell ref="M173:M174"/>
    <mergeCell ref="N173:N174"/>
    <mergeCell ref="O173:O174"/>
    <mergeCell ref="A173:A174"/>
    <mergeCell ref="B173:B174"/>
    <mergeCell ref="C173:C174"/>
    <mergeCell ref="D173:D174"/>
    <mergeCell ref="AB175:AB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AB177:AB178"/>
    <mergeCell ref="Y182:Y183"/>
    <mergeCell ref="Z182:Z183"/>
    <mergeCell ref="AA182:AA183"/>
    <mergeCell ref="AB182:AB183"/>
    <mergeCell ref="A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V177:V178"/>
    <mergeCell ref="W177:W178"/>
    <mergeCell ref="X177:X178"/>
    <mergeCell ref="Y177:Y178"/>
    <mergeCell ref="Z177:Z178"/>
    <mergeCell ref="AA177:AA178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W180:W181"/>
    <mergeCell ref="X180:X181"/>
    <mergeCell ref="Y180:Y181"/>
    <mergeCell ref="Z180:Z181"/>
    <mergeCell ref="AA180:AA181"/>
    <mergeCell ref="AB180:AB181"/>
    <mergeCell ref="Q180:Q181"/>
    <mergeCell ref="R180:R181"/>
    <mergeCell ref="S180:S181"/>
    <mergeCell ref="T180:T181"/>
    <mergeCell ref="U180:U181"/>
    <mergeCell ref="V180:V181"/>
    <mergeCell ref="K180:K181"/>
    <mergeCell ref="L180:L181"/>
    <mergeCell ref="M180:M181"/>
    <mergeCell ref="N180:N181"/>
    <mergeCell ref="O180:O181"/>
    <mergeCell ref="P180:P181"/>
    <mergeCell ref="A184:A185"/>
    <mergeCell ref="B184:B185"/>
    <mergeCell ref="C184:C185"/>
    <mergeCell ref="D184:D185"/>
    <mergeCell ref="E184:E185"/>
    <mergeCell ref="F184:F185"/>
    <mergeCell ref="S182:S183"/>
    <mergeCell ref="T182:T183"/>
    <mergeCell ref="U182:U183"/>
    <mergeCell ref="V182:V183"/>
    <mergeCell ref="W182:W183"/>
    <mergeCell ref="X182:X183"/>
    <mergeCell ref="M182:M183"/>
    <mergeCell ref="N182:N183"/>
    <mergeCell ref="O182:O183"/>
    <mergeCell ref="P182:P183"/>
    <mergeCell ref="Q182:Q183"/>
    <mergeCell ref="R182:R183"/>
    <mergeCell ref="G182:G183"/>
    <mergeCell ref="H182:H183"/>
    <mergeCell ref="I182:I183"/>
    <mergeCell ref="J182:J183"/>
    <mergeCell ref="K182:K183"/>
    <mergeCell ref="L182:L183"/>
    <mergeCell ref="A182:A183"/>
    <mergeCell ref="B182:B183"/>
    <mergeCell ref="C182:C183"/>
    <mergeCell ref="D182:D183"/>
    <mergeCell ref="E182:E183"/>
    <mergeCell ref="F182:F183"/>
    <mergeCell ref="Y184:Y185"/>
    <mergeCell ref="Z184:Z185"/>
    <mergeCell ref="AA184:AA185"/>
    <mergeCell ref="AB184:AB185"/>
    <mergeCell ref="A186:A187"/>
    <mergeCell ref="B186:B187"/>
    <mergeCell ref="C186:C187"/>
    <mergeCell ref="D186:D187"/>
    <mergeCell ref="E186:E187"/>
    <mergeCell ref="F186:F187"/>
    <mergeCell ref="S184:S185"/>
    <mergeCell ref="T184:T185"/>
    <mergeCell ref="U184:U185"/>
    <mergeCell ref="V184:V185"/>
    <mergeCell ref="W184:W185"/>
    <mergeCell ref="X184:X185"/>
    <mergeCell ref="M184:M185"/>
    <mergeCell ref="N184:N185"/>
    <mergeCell ref="O184:O185"/>
    <mergeCell ref="P184:P185"/>
    <mergeCell ref="Q184:Q185"/>
    <mergeCell ref="R184:R185"/>
    <mergeCell ref="G184:G185"/>
    <mergeCell ref="H184:H185"/>
    <mergeCell ref="I184:I185"/>
    <mergeCell ref="J184:J185"/>
    <mergeCell ref="K184:K185"/>
    <mergeCell ref="L184:L185"/>
    <mergeCell ref="Y186:Y187"/>
    <mergeCell ref="Z186:Z187"/>
    <mergeCell ref="AA186:AA187"/>
    <mergeCell ref="AB186:AB187"/>
    <mergeCell ref="A188:A189"/>
    <mergeCell ref="B188:B189"/>
    <mergeCell ref="C188:C189"/>
    <mergeCell ref="D188:D189"/>
    <mergeCell ref="E188:E189"/>
    <mergeCell ref="F188:F189"/>
    <mergeCell ref="S186:S187"/>
    <mergeCell ref="T186:T187"/>
    <mergeCell ref="U186:U187"/>
    <mergeCell ref="V186:V187"/>
    <mergeCell ref="W186:W187"/>
    <mergeCell ref="X186:X187"/>
    <mergeCell ref="M186:M187"/>
    <mergeCell ref="N186:N187"/>
    <mergeCell ref="O186:O187"/>
    <mergeCell ref="P186:P187"/>
    <mergeCell ref="Q186:Q187"/>
    <mergeCell ref="R186:R187"/>
    <mergeCell ref="G186:G187"/>
    <mergeCell ref="H186:H187"/>
    <mergeCell ref="I186:I187"/>
    <mergeCell ref="J186:J187"/>
    <mergeCell ref="K186:K187"/>
    <mergeCell ref="L186:L187"/>
    <mergeCell ref="Y188:Y189"/>
    <mergeCell ref="Z188:Z189"/>
    <mergeCell ref="AA188:AA189"/>
    <mergeCell ref="AB188:AB189"/>
    <mergeCell ref="A194:A195"/>
    <mergeCell ref="B194:B195"/>
    <mergeCell ref="C194:C195"/>
    <mergeCell ref="D194:D195"/>
    <mergeCell ref="E194:E195"/>
    <mergeCell ref="F194:F195"/>
    <mergeCell ref="S188:S189"/>
    <mergeCell ref="T188:T189"/>
    <mergeCell ref="U188:U189"/>
    <mergeCell ref="V188:V189"/>
    <mergeCell ref="W188:W189"/>
    <mergeCell ref="X188:X189"/>
    <mergeCell ref="M188:M189"/>
    <mergeCell ref="N188:N189"/>
    <mergeCell ref="O188:O189"/>
    <mergeCell ref="P188:P189"/>
    <mergeCell ref="Q188:Q189"/>
    <mergeCell ref="R188:R189"/>
    <mergeCell ref="G188:G189"/>
    <mergeCell ref="H188:H189"/>
    <mergeCell ref="I188:I189"/>
    <mergeCell ref="J188:J189"/>
    <mergeCell ref="K188:K189"/>
    <mergeCell ref="L188:L189"/>
    <mergeCell ref="Y194:Y195"/>
    <mergeCell ref="Z194:Z195"/>
    <mergeCell ref="AA194:AA195"/>
    <mergeCell ref="AB194:AB195"/>
    <mergeCell ref="B196:B197"/>
    <mergeCell ref="C196:C197"/>
    <mergeCell ref="D196:D197"/>
    <mergeCell ref="E196:E197"/>
    <mergeCell ref="F196:F197"/>
    <mergeCell ref="S194:S195"/>
    <mergeCell ref="T194:T195"/>
    <mergeCell ref="U194:U195"/>
    <mergeCell ref="V194:V195"/>
    <mergeCell ref="W194:W195"/>
    <mergeCell ref="X194:X195"/>
    <mergeCell ref="M194:M195"/>
    <mergeCell ref="N194:N195"/>
    <mergeCell ref="O194:O195"/>
    <mergeCell ref="P194:P195"/>
    <mergeCell ref="Q194:Q195"/>
    <mergeCell ref="R194:R195"/>
    <mergeCell ref="G194:G195"/>
    <mergeCell ref="H194:H195"/>
    <mergeCell ref="I194:I195"/>
    <mergeCell ref="J194:J195"/>
    <mergeCell ref="K194:K195"/>
    <mergeCell ref="L194:L195"/>
    <mergeCell ref="Z196:Z197"/>
    <mergeCell ref="AA196:AA197"/>
    <mergeCell ref="AB196:AB197"/>
    <mergeCell ref="A200:A201"/>
    <mergeCell ref="B200:B201"/>
    <mergeCell ref="C200:C201"/>
    <mergeCell ref="D200:D201"/>
    <mergeCell ref="E200:E201"/>
    <mergeCell ref="F200:F201"/>
    <mergeCell ref="S196:S197"/>
    <mergeCell ref="T196:T197"/>
    <mergeCell ref="U196:U197"/>
    <mergeCell ref="V196:V197"/>
    <mergeCell ref="W196:W197"/>
    <mergeCell ref="X196:X197"/>
    <mergeCell ref="M196:M197"/>
    <mergeCell ref="N196:N197"/>
    <mergeCell ref="O196:O197"/>
    <mergeCell ref="P196:P197"/>
    <mergeCell ref="Q196:Q197"/>
    <mergeCell ref="R196:R197"/>
    <mergeCell ref="G196:G197"/>
    <mergeCell ref="H196:H197"/>
    <mergeCell ref="I196:I197"/>
    <mergeCell ref="J196:J197"/>
    <mergeCell ref="K196:K197"/>
    <mergeCell ref="L196:L197"/>
    <mergeCell ref="Y200:Y201"/>
    <mergeCell ref="Z200:Z201"/>
    <mergeCell ref="AA200:AA201"/>
    <mergeCell ref="AB200:AB201"/>
    <mergeCell ref="A196:A197"/>
    <mergeCell ref="A202:A203"/>
    <mergeCell ref="B202:B203"/>
    <mergeCell ref="C202:C203"/>
    <mergeCell ref="D202:D203"/>
    <mergeCell ref="E202:E203"/>
    <mergeCell ref="F202:F203"/>
    <mergeCell ref="S200:S201"/>
    <mergeCell ref="T200:T201"/>
    <mergeCell ref="U200:U201"/>
    <mergeCell ref="V200:V201"/>
    <mergeCell ref="W200:W201"/>
    <mergeCell ref="X200:X201"/>
    <mergeCell ref="M200:M201"/>
    <mergeCell ref="N200:N201"/>
    <mergeCell ref="O200:O201"/>
    <mergeCell ref="P200:P201"/>
    <mergeCell ref="Q200:Q201"/>
    <mergeCell ref="R200:R201"/>
    <mergeCell ref="G200:G201"/>
    <mergeCell ref="H200:H201"/>
    <mergeCell ref="I200:I201"/>
    <mergeCell ref="J200:J201"/>
    <mergeCell ref="K200:K201"/>
    <mergeCell ref="L200:L201"/>
    <mergeCell ref="Y202:Y203"/>
    <mergeCell ref="Z202:Z203"/>
    <mergeCell ref="AA202:AA203"/>
    <mergeCell ref="AB202:AB203"/>
    <mergeCell ref="A204:A205"/>
    <mergeCell ref="B204:B205"/>
    <mergeCell ref="C204:C205"/>
    <mergeCell ref="D204:D205"/>
    <mergeCell ref="E204:E205"/>
    <mergeCell ref="F204:F205"/>
    <mergeCell ref="S202:S203"/>
    <mergeCell ref="T202:T203"/>
    <mergeCell ref="U202:U203"/>
    <mergeCell ref="V202:V203"/>
    <mergeCell ref="W202:W203"/>
    <mergeCell ref="X202:X203"/>
    <mergeCell ref="M202:M203"/>
    <mergeCell ref="N202:N203"/>
    <mergeCell ref="O202:O203"/>
    <mergeCell ref="P202:P203"/>
    <mergeCell ref="Q202:Q203"/>
    <mergeCell ref="R202:R203"/>
    <mergeCell ref="G202:G203"/>
    <mergeCell ref="H202:H203"/>
    <mergeCell ref="I202:I203"/>
    <mergeCell ref="J202:J203"/>
    <mergeCell ref="K202:K203"/>
    <mergeCell ref="L202:L203"/>
    <mergeCell ref="Y204:Y205"/>
    <mergeCell ref="Z204:Z205"/>
    <mergeCell ref="AA204:AA205"/>
    <mergeCell ref="AB204:AB205"/>
    <mergeCell ref="A206:A207"/>
    <mergeCell ref="B206:B207"/>
    <mergeCell ref="C206:C207"/>
    <mergeCell ref="D206:D207"/>
    <mergeCell ref="E206:E207"/>
    <mergeCell ref="F206:F207"/>
    <mergeCell ref="S204:S205"/>
    <mergeCell ref="T204:T205"/>
    <mergeCell ref="U204:U205"/>
    <mergeCell ref="V204:V205"/>
    <mergeCell ref="W204:W205"/>
    <mergeCell ref="X204:X205"/>
    <mergeCell ref="M204:M205"/>
    <mergeCell ref="N204:N205"/>
    <mergeCell ref="O204:O205"/>
    <mergeCell ref="P204:P205"/>
    <mergeCell ref="Q204:Q205"/>
    <mergeCell ref="R204:R205"/>
    <mergeCell ref="G204:G205"/>
    <mergeCell ref="H204:H205"/>
    <mergeCell ref="I204:I205"/>
    <mergeCell ref="J204:J205"/>
    <mergeCell ref="K204:K205"/>
    <mergeCell ref="L204:L205"/>
    <mergeCell ref="Y206:Y207"/>
    <mergeCell ref="Z206:Z207"/>
    <mergeCell ref="AA206:AA207"/>
    <mergeCell ref="AB206:AB207"/>
    <mergeCell ref="A208:A209"/>
    <mergeCell ref="B208:B209"/>
    <mergeCell ref="C208:C209"/>
    <mergeCell ref="D208:D209"/>
    <mergeCell ref="E208:E209"/>
    <mergeCell ref="F208:F209"/>
    <mergeCell ref="S206:S207"/>
    <mergeCell ref="T206:T207"/>
    <mergeCell ref="U206:U207"/>
    <mergeCell ref="V206:V207"/>
    <mergeCell ref="W206:W207"/>
    <mergeCell ref="X206:X207"/>
    <mergeCell ref="M206:M207"/>
    <mergeCell ref="N206:N207"/>
    <mergeCell ref="O206:O207"/>
    <mergeCell ref="P206:P207"/>
    <mergeCell ref="Q206:Q207"/>
    <mergeCell ref="R206:R207"/>
    <mergeCell ref="G206:G207"/>
    <mergeCell ref="H206:H207"/>
    <mergeCell ref="I206:I207"/>
    <mergeCell ref="J206:J207"/>
    <mergeCell ref="K206:K207"/>
    <mergeCell ref="L206:L207"/>
    <mergeCell ref="Y208:Y209"/>
    <mergeCell ref="Z208:Z209"/>
    <mergeCell ref="AA208:AA209"/>
    <mergeCell ref="AB208:AB209"/>
    <mergeCell ref="A210:A211"/>
    <mergeCell ref="B210:B211"/>
    <mergeCell ref="C210:C211"/>
    <mergeCell ref="D210:D211"/>
    <mergeCell ref="E210:E211"/>
    <mergeCell ref="F210:F211"/>
    <mergeCell ref="S208:S209"/>
    <mergeCell ref="T208:T209"/>
    <mergeCell ref="U208:U209"/>
    <mergeCell ref="V208:V209"/>
    <mergeCell ref="W208:W209"/>
    <mergeCell ref="X208:X209"/>
    <mergeCell ref="M208:M209"/>
    <mergeCell ref="N208:N209"/>
    <mergeCell ref="O208:O209"/>
    <mergeCell ref="P208:P209"/>
    <mergeCell ref="Q208:Q209"/>
    <mergeCell ref="R208:R209"/>
    <mergeCell ref="G208:G209"/>
    <mergeCell ref="H208:H209"/>
    <mergeCell ref="I208:I209"/>
    <mergeCell ref="J208:J209"/>
    <mergeCell ref="K208:K209"/>
    <mergeCell ref="L208:L209"/>
    <mergeCell ref="Y210:Y211"/>
    <mergeCell ref="Z210:Z211"/>
    <mergeCell ref="AA210:AA211"/>
    <mergeCell ref="AB210:AB211"/>
    <mergeCell ref="A212:A213"/>
    <mergeCell ref="B212:B213"/>
    <mergeCell ref="C212:C213"/>
    <mergeCell ref="D212:D213"/>
    <mergeCell ref="E212:E213"/>
    <mergeCell ref="F212:F213"/>
    <mergeCell ref="S210:S211"/>
    <mergeCell ref="T210:T211"/>
    <mergeCell ref="U210:U211"/>
    <mergeCell ref="V210:V211"/>
    <mergeCell ref="W210:W211"/>
    <mergeCell ref="X210:X211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Y212:Y213"/>
    <mergeCell ref="Z212:Z213"/>
    <mergeCell ref="AA212:AA213"/>
    <mergeCell ref="AB212:AB213"/>
    <mergeCell ref="A214:A215"/>
    <mergeCell ref="B214:B215"/>
    <mergeCell ref="C214:C215"/>
    <mergeCell ref="D214:D215"/>
    <mergeCell ref="E214:E215"/>
    <mergeCell ref="F214:F215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G212:G213"/>
    <mergeCell ref="H212:H213"/>
    <mergeCell ref="I212:I213"/>
    <mergeCell ref="J212:J213"/>
    <mergeCell ref="K212:K213"/>
    <mergeCell ref="L212:L213"/>
    <mergeCell ref="Y214:Y215"/>
    <mergeCell ref="Z214:Z215"/>
    <mergeCell ref="AA214:AA215"/>
    <mergeCell ref="AB214:AB215"/>
    <mergeCell ref="A216:A217"/>
    <mergeCell ref="B216:B217"/>
    <mergeCell ref="C216:C217"/>
    <mergeCell ref="D216:D217"/>
    <mergeCell ref="E216:E217"/>
    <mergeCell ref="F216:F217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Y216:Y217"/>
    <mergeCell ref="Z216:Z217"/>
    <mergeCell ref="AA216:AA217"/>
    <mergeCell ref="AB216:AB217"/>
    <mergeCell ref="C219:C220"/>
    <mergeCell ref="D219:D220"/>
    <mergeCell ref="E219:E220"/>
    <mergeCell ref="F219:F220"/>
    <mergeCell ref="G219:G220"/>
    <mergeCell ref="S216:S217"/>
    <mergeCell ref="T216:T217"/>
    <mergeCell ref="U216:U217"/>
    <mergeCell ref="V216:V217"/>
    <mergeCell ref="W216:W217"/>
    <mergeCell ref="X216:X217"/>
    <mergeCell ref="M216:M217"/>
    <mergeCell ref="N216:N217"/>
    <mergeCell ref="O216:O217"/>
    <mergeCell ref="P216:P217"/>
    <mergeCell ref="Q216:Q217"/>
    <mergeCell ref="R216:R217"/>
    <mergeCell ref="G216:G217"/>
    <mergeCell ref="H216:H217"/>
    <mergeCell ref="I216:I217"/>
    <mergeCell ref="J216:J217"/>
    <mergeCell ref="K216:K217"/>
    <mergeCell ref="L216:L217"/>
    <mergeCell ref="Z219:Z220"/>
    <mergeCell ref="AA219:AA220"/>
    <mergeCell ref="AB219:AB220"/>
    <mergeCell ref="A221:A222"/>
    <mergeCell ref="B221:B222"/>
    <mergeCell ref="C221:C222"/>
    <mergeCell ref="D221:D222"/>
    <mergeCell ref="E221:E222"/>
    <mergeCell ref="F221:F222"/>
    <mergeCell ref="G221:G222"/>
    <mergeCell ref="T219:T220"/>
    <mergeCell ref="U219:U220"/>
    <mergeCell ref="V219:V220"/>
    <mergeCell ref="W219:W220"/>
    <mergeCell ref="X219:X220"/>
    <mergeCell ref="Y219:Y220"/>
    <mergeCell ref="N219:N220"/>
    <mergeCell ref="O219:O220"/>
    <mergeCell ref="P219:P220"/>
    <mergeCell ref="Q219:Q220"/>
    <mergeCell ref="R219:R220"/>
    <mergeCell ref="S219:S220"/>
    <mergeCell ref="H219:H220"/>
    <mergeCell ref="I219:I220"/>
    <mergeCell ref="J219:J220"/>
    <mergeCell ref="K219:K220"/>
    <mergeCell ref="L219:L220"/>
    <mergeCell ref="M219:M220"/>
    <mergeCell ref="Z221:Z222"/>
    <mergeCell ref="AA221:AA222"/>
    <mergeCell ref="AB221:AB222"/>
    <mergeCell ref="A219:B220"/>
    <mergeCell ref="B223:B224"/>
    <mergeCell ref="C223:C224"/>
    <mergeCell ref="D223:D224"/>
    <mergeCell ref="E223:E224"/>
    <mergeCell ref="F223:F224"/>
    <mergeCell ref="G223:G224"/>
    <mergeCell ref="T221:T222"/>
    <mergeCell ref="U221:U222"/>
    <mergeCell ref="V221:V222"/>
    <mergeCell ref="W221:W222"/>
    <mergeCell ref="X221:X222"/>
    <mergeCell ref="Y221:Y222"/>
    <mergeCell ref="N221:N222"/>
    <mergeCell ref="O221:O222"/>
    <mergeCell ref="P221:P222"/>
    <mergeCell ref="Q221:Q222"/>
    <mergeCell ref="R221:R222"/>
    <mergeCell ref="S221:S222"/>
    <mergeCell ref="H221:H222"/>
    <mergeCell ref="I221:I222"/>
    <mergeCell ref="J221:J222"/>
    <mergeCell ref="K221:K222"/>
    <mergeCell ref="L221:L222"/>
    <mergeCell ref="M221:M222"/>
    <mergeCell ref="Z223:Z224"/>
    <mergeCell ref="AA223:AA224"/>
    <mergeCell ref="AB223:AB224"/>
    <mergeCell ref="A225:A226"/>
    <mergeCell ref="B225:B226"/>
    <mergeCell ref="C225:C226"/>
    <mergeCell ref="D225:D226"/>
    <mergeCell ref="E225:E226"/>
    <mergeCell ref="F225:F226"/>
    <mergeCell ref="G225:G226"/>
    <mergeCell ref="T223:T224"/>
    <mergeCell ref="U223:U224"/>
    <mergeCell ref="V223:V224"/>
    <mergeCell ref="W223:W224"/>
    <mergeCell ref="X223:X224"/>
    <mergeCell ref="Y223:Y224"/>
    <mergeCell ref="N223:N224"/>
    <mergeCell ref="O223:O224"/>
    <mergeCell ref="P223:P224"/>
    <mergeCell ref="Q223:Q224"/>
    <mergeCell ref="R223:R224"/>
    <mergeCell ref="S223:S224"/>
    <mergeCell ref="H223:H224"/>
    <mergeCell ref="I223:I224"/>
    <mergeCell ref="J223:J224"/>
    <mergeCell ref="K223:K224"/>
    <mergeCell ref="L223:L224"/>
    <mergeCell ref="M223:M224"/>
    <mergeCell ref="Z225:Z226"/>
    <mergeCell ref="AA225:AA226"/>
    <mergeCell ref="AB225:AB226"/>
    <mergeCell ref="A223:A224"/>
    <mergeCell ref="B227:B228"/>
    <mergeCell ref="C227:C228"/>
    <mergeCell ref="D227:D228"/>
    <mergeCell ref="E227:E228"/>
    <mergeCell ref="F227:F228"/>
    <mergeCell ref="G227:G228"/>
    <mergeCell ref="T225:T226"/>
    <mergeCell ref="U225:U226"/>
    <mergeCell ref="V225:V226"/>
    <mergeCell ref="W225:W226"/>
    <mergeCell ref="X225:X226"/>
    <mergeCell ref="Y225:Y226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Z227:Z228"/>
    <mergeCell ref="AA227:AA228"/>
    <mergeCell ref="AB227:AB228"/>
    <mergeCell ref="A229:A230"/>
    <mergeCell ref="B229:B230"/>
    <mergeCell ref="C229:C230"/>
    <mergeCell ref="D229:D230"/>
    <mergeCell ref="E229:E230"/>
    <mergeCell ref="F229:F230"/>
    <mergeCell ref="G229:G230"/>
    <mergeCell ref="T227:T228"/>
    <mergeCell ref="U227:U228"/>
    <mergeCell ref="V227:V228"/>
    <mergeCell ref="W227:W228"/>
    <mergeCell ref="X227:X228"/>
    <mergeCell ref="Y227:Y228"/>
    <mergeCell ref="N227:N228"/>
    <mergeCell ref="O227:O228"/>
    <mergeCell ref="P227:P228"/>
    <mergeCell ref="Q227:Q228"/>
    <mergeCell ref="R227:R228"/>
    <mergeCell ref="S227:S228"/>
    <mergeCell ref="H227:H228"/>
    <mergeCell ref="I227:I228"/>
    <mergeCell ref="J227:J228"/>
    <mergeCell ref="K227:K228"/>
    <mergeCell ref="L227:L228"/>
    <mergeCell ref="M227:M228"/>
    <mergeCell ref="Z229:Z230"/>
    <mergeCell ref="AA229:AA230"/>
    <mergeCell ref="AB229:AB230"/>
    <mergeCell ref="A227:A228"/>
    <mergeCell ref="B231:B232"/>
    <mergeCell ref="C231:C232"/>
    <mergeCell ref="D231:D232"/>
    <mergeCell ref="E231:E232"/>
    <mergeCell ref="F231:F232"/>
    <mergeCell ref="G231:G232"/>
    <mergeCell ref="T229:T230"/>
    <mergeCell ref="U229:U230"/>
    <mergeCell ref="V229:V230"/>
    <mergeCell ref="W229:W230"/>
    <mergeCell ref="X229:X230"/>
    <mergeCell ref="Y229:Y230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Z231:Z232"/>
    <mergeCell ref="AA231:AA232"/>
    <mergeCell ref="AB231:AB232"/>
    <mergeCell ref="A233:A234"/>
    <mergeCell ref="B233:B234"/>
    <mergeCell ref="C233:C234"/>
    <mergeCell ref="D233:D234"/>
    <mergeCell ref="E233:E234"/>
    <mergeCell ref="F233:F234"/>
    <mergeCell ref="G233:G234"/>
    <mergeCell ref="T231:T232"/>
    <mergeCell ref="U231:U232"/>
    <mergeCell ref="V231:V232"/>
    <mergeCell ref="W231:W232"/>
    <mergeCell ref="X231:X232"/>
    <mergeCell ref="Y231:Y232"/>
    <mergeCell ref="N231:N232"/>
    <mergeCell ref="O231:O232"/>
    <mergeCell ref="P231:P232"/>
    <mergeCell ref="Q231:Q232"/>
    <mergeCell ref="R231:R232"/>
    <mergeCell ref="S231:S232"/>
    <mergeCell ref="H231:H232"/>
    <mergeCell ref="I231:I232"/>
    <mergeCell ref="J231:J232"/>
    <mergeCell ref="K231:K232"/>
    <mergeCell ref="L231:L232"/>
    <mergeCell ref="M231:M232"/>
    <mergeCell ref="Z233:Z234"/>
    <mergeCell ref="AA233:AA234"/>
    <mergeCell ref="AB233:AB234"/>
    <mergeCell ref="A231:A232"/>
    <mergeCell ref="B235:B236"/>
    <mergeCell ref="C235:C236"/>
    <mergeCell ref="D235:D236"/>
    <mergeCell ref="E235:E236"/>
    <mergeCell ref="F235:F236"/>
    <mergeCell ref="G235:G236"/>
    <mergeCell ref="T233:T234"/>
    <mergeCell ref="U233:U234"/>
    <mergeCell ref="V233:V234"/>
    <mergeCell ref="W233:W234"/>
    <mergeCell ref="X233:X234"/>
    <mergeCell ref="Y233:Y234"/>
    <mergeCell ref="N233:N234"/>
    <mergeCell ref="O233:O234"/>
    <mergeCell ref="P233:P234"/>
    <mergeCell ref="Q233:Q234"/>
    <mergeCell ref="R233:R234"/>
    <mergeCell ref="S233:S234"/>
    <mergeCell ref="H233:H234"/>
    <mergeCell ref="I233:I234"/>
    <mergeCell ref="J233:J234"/>
    <mergeCell ref="K233:K234"/>
    <mergeCell ref="L233:L234"/>
    <mergeCell ref="M233:M234"/>
    <mergeCell ref="Z235:Z236"/>
    <mergeCell ref="AA235:AA236"/>
    <mergeCell ref="AB235:AB236"/>
    <mergeCell ref="A237:A238"/>
    <mergeCell ref="B237:B238"/>
    <mergeCell ref="C237:C238"/>
    <mergeCell ref="D237:D238"/>
    <mergeCell ref="E237:E238"/>
    <mergeCell ref="F237:F238"/>
    <mergeCell ref="G237:G238"/>
    <mergeCell ref="T235:T236"/>
    <mergeCell ref="U235:U236"/>
    <mergeCell ref="V235:V236"/>
    <mergeCell ref="W235:W236"/>
    <mergeCell ref="X235:X236"/>
    <mergeCell ref="Y235:Y236"/>
    <mergeCell ref="N235:N236"/>
    <mergeCell ref="O235:O236"/>
    <mergeCell ref="P235:P236"/>
    <mergeCell ref="Q235:Q236"/>
    <mergeCell ref="R235:R236"/>
    <mergeCell ref="S235:S236"/>
    <mergeCell ref="H235:H236"/>
    <mergeCell ref="I235:I236"/>
    <mergeCell ref="J235:J236"/>
    <mergeCell ref="K235:K236"/>
    <mergeCell ref="L235:L236"/>
    <mergeCell ref="M235:M236"/>
    <mergeCell ref="Z237:Z238"/>
    <mergeCell ref="AA237:AA238"/>
    <mergeCell ref="AB237:AB238"/>
    <mergeCell ref="A235:A236"/>
    <mergeCell ref="C239:C240"/>
    <mergeCell ref="D239:D240"/>
    <mergeCell ref="E239:E240"/>
    <mergeCell ref="F239:F240"/>
    <mergeCell ref="G239:G240"/>
    <mergeCell ref="T237:T238"/>
    <mergeCell ref="U237:U238"/>
    <mergeCell ref="V237:V238"/>
    <mergeCell ref="W237:W238"/>
    <mergeCell ref="X237:X238"/>
    <mergeCell ref="Y237:Y238"/>
    <mergeCell ref="N237:N238"/>
    <mergeCell ref="O237:O238"/>
    <mergeCell ref="P237:P238"/>
    <mergeCell ref="Q237:Q238"/>
    <mergeCell ref="R237:R238"/>
    <mergeCell ref="S237:S238"/>
    <mergeCell ref="H237:H238"/>
    <mergeCell ref="I237:I238"/>
    <mergeCell ref="J237:J238"/>
    <mergeCell ref="K237:K238"/>
    <mergeCell ref="L237:L238"/>
    <mergeCell ref="M237:M238"/>
    <mergeCell ref="Z239:Z240"/>
    <mergeCell ref="AA239:AA240"/>
    <mergeCell ref="AB239:AB240"/>
    <mergeCell ref="A242:B243"/>
    <mergeCell ref="C242:C243"/>
    <mergeCell ref="D242:D243"/>
    <mergeCell ref="E242:E243"/>
    <mergeCell ref="F242:F243"/>
    <mergeCell ref="G242:G243"/>
    <mergeCell ref="H242:H243"/>
    <mergeCell ref="T239:T240"/>
    <mergeCell ref="U239:U240"/>
    <mergeCell ref="V239:V240"/>
    <mergeCell ref="W239:W240"/>
    <mergeCell ref="X239:X240"/>
    <mergeCell ref="Y239:Y240"/>
    <mergeCell ref="N239:N240"/>
    <mergeCell ref="O239:O240"/>
    <mergeCell ref="P239:P240"/>
    <mergeCell ref="Q239:Q240"/>
    <mergeCell ref="R239:R240"/>
    <mergeCell ref="S239:S240"/>
    <mergeCell ref="H239:H240"/>
    <mergeCell ref="I239:I240"/>
    <mergeCell ref="J239:J240"/>
    <mergeCell ref="K239:K240"/>
    <mergeCell ref="L239:L240"/>
    <mergeCell ref="M239:M240"/>
    <mergeCell ref="AA242:AA243"/>
    <mergeCell ref="AB242:AB243"/>
    <mergeCell ref="A239:A240"/>
    <mergeCell ref="B239:B240"/>
    <mergeCell ref="C244:C245"/>
    <mergeCell ref="D244:D245"/>
    <mergeCell ref="E244:E245"/>
    <mergeCell ref="F244:F245"/>
    <mergeCell ref="G244:G245"/>
    <mergeCell ref="H244:H245"/>
    <mergeCell ref="U242:U243"/>
    <mergeCell ref="V242:V243"/>
    <mergeCell ref="W242:W243"/>
    <mergeCell ref="X242:X243"/>
    <mergeCell ref="Y242:Y243"/>
    <mergeCell ref="Z242:Z243"/>
    <mergeCell ref="O242:O243"/>
    <mergeCell ref="P242:P243"/>
    <mergeCell ref="Q242:Q243"/>
    <mergeCell ref="R242:R243"/>
    <mergeCell ref="S242:S243"/>
    <mergeCell ref="T242:T243"/>
    <mergeCell ref="I242:I243"/>
    <mergeCell ref="J242:J243"/>
    <mergeCell ref="K242:K243"/>
    <mergeCell ref="L242:L243"/>
    <mergeCell ref="M242:M243"/>
    <mergeCell ref="N242:N243"/>
    <mergeCell ref="AA244:AA245"/>
    <mergeCell ref="AB244:AB245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U244:U245"/>
    <mergeCell ref="V244:V245"/>
    <mergeCell ref="W244:W245"/>
    <mergeCell ref="X244:X245"/>
    <mergeCell ref="Y244:Y245"/>
    <mergeCell ref="Z244:Z245"/>
    <mergeCell ref="O244:O245"/>
    <mergeCell ref="P244:P245"/>
    <mergeCell ref="Q244:Q245"/>
    <mergeCell ref="R244:R245"/>
    <mergeCell ref="S244:S245"/>
    <mergeCell ref="T244:T245"/>
    <mergeCell ref="I244:I245"/>
    <mergeCell ref="J244:J245"/>
    <mergeCell ref="K244:K245"/>
    <mergeCell ref="L244:L245"/>
    <mergeCell ref="M244:M245"/>
    <mergeCell ref="N244:N245"/>
    <mergeCell ref="AA246:AA247"/>
    <mergeCell ref="AB246:AB247"/>
    <mergeCell ref="A244:A245"/>
    <mergeCell ref="B244:B245"/>
    <mergeCell ref="C248:C249"/>
    <mergeCell ref="D248:D249"/>
    <mergeCell ref="E248:E249"/>
    <mergeCell ref="F248:F249"/>
    <mergeCell ref="G248:G249"/>
    <mergeCell ref="H248:H249"/>
    <mergeCell ref="U246:U247"/>
    <mergeCell ref="V246:V247"/>
    <mergeCell ref="W246:W247"/>
    <mergeCell ref="X246:X247"/>
    <mergeCell ref="Y246:Y247"/>
    <mergeCell ref="Z246:Z247"/>
    <mergeCell ref="O246:O247"/>
    <mergeCell ref="P246:P247"/>
    <mergeCell ref="Q246:Q247"/>
    <mergeCell ref="R246:R247"/>
    <mergeCell ref="S246:S247"/>
    <mergeCell ref="T246:T247"/>
    <mergeCell ref="I246:I247"/>
    <mergeCell ref="J246:J247"/>
    <mergeCell ref="K246:K247"/>
    <mergeCell ref="L246:L247"/>
    <mergeCell ref="M246:M247"/>
    <mergeCell ref="N246:N247"/>
    <mergeCell ref="AA248:AA249"/>
    <mergeCell ref="AB248:AB249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U248:U249"/>
    <mergeCell ref="V248:V249"/>
    <mergeCell ref="W248:W249"/>
    <mergeCell ref="X248:X249"/>
    <mergeCell ref="Y248:Y249"/>
    <mergeCell ref="Z248:Z249"/>
    <mergeCell ref="O248:O249"/>
    <mergeCell ref="P248:P249"/>
    <mergeCell ref="Q248:Q249"/>
    <mergeCell ref="R248:R249"/>
    <mergeCell ref="S248:S249"/>
    <mergeCell ref="T248:T249"/>
    <mergeCell ref="I248:I249"/>
    <mergeCell ref="J248:J249"/>
    <mergeCell ref="K248:K249"/>
    <mergeCell ref="L248:L249"/>
    <mergeCell ref="M248:M249"/>
    <mergeCell ref="N248:N249"/>
    <mergeCell ref="AA250:AA251"/>
    <mergeCell ref="AB250:AB251"/>
    <mergeCell ref="A248:A249"/>
    <mergeCell ref="B248:B249"/>
    <mergeCell ref="C252:C253"/>
    <mergeCell ref="D252:D253"/>
    <mergeCell ref="E252:E253"/>
    <mergeCell ref="F252:F253"/>
    <mergeCell ref="G252:G253"/>
    <mergeCell ref="H252:H253"/>
    <mergeCell ref="U250:U251"/>
    <mergeCell ref="V250:V251"/>
    <mergeCell ref="W250:W251"/>
    <mergeCell ref="X250:X251"/>
    <mergeCell ref="Y250:Y251"/>
    <mergeCell ref="Z250:Z251"/>
    <mergeCell ref="O250:O251"/>
    <mergeCell ref="P250:P251"/>
    <mergeCell ref="Q250:Q251"/>
    <mergeCell ref="R250:R251"/>
    <mergeCell ref="S250:S251"/>
    <mergeCell ref="T250:T251"/>
    <mergeCell ref="I250:I251"/>
    <mergeCell ref="J250:J251"/>
    <mergeCell ref="K250:K251"/>
    <mergeCell ref="L250:L251"/>
    <mergeCell ref="M250:M251"/>
    <mergeCell ref="N250:N251"/>
    <mergeCell ref="AA252:AA253"/>
    <mergeCell ref="AB252:AB253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U252:U253"/>
    <mergeCell ref="V252:V253"/>
    <mergeCell ref="W252:W253"/>
    <mergeCell ref="X252:X253"/>
    <mergeCell ref="Y252:Y253"/>
    <mergeCell ref="Z252:Z253"/>
    <mergeCell ref="O252:O253"/>
    <mergeCell ref="P252:P253"/>
    <mergeCell ref="Q252:Q253"/>
    <mergeCell ref="R252:R253"/>
    <mergeCell ref="S252:S253"/>
    <mergeCell ref="T252:T253"/>
    <mergeCell ref="I252:I253"/>
    <mergeCell ref="J252:J253"/>
    <mergeCell ref="K252:K253"/>
    <mergeCell ref="L252:L253"/>
    <mergeCell ref="M252:M253"/>
    <mergeCell ref="N252:N253"/>
    <mergeCell ref="AA254:AA255"/>
    <mergeCell ref="AB254:AB255"/>
    <mergeCell ref="A252:A253"/>
    <mergeCell ref="B252:B253"/>
    <mergeCell ref="C256:C257"/>
    <mergeCell ref="D256:D257"/>
    <mergeCell ref="E256:E257"/>
    <mergeCell ref="F256:F257"/>
    <mergeCell ref="G256:G257"/>
    <mergeCell ref="H256:H257"/>
    <mergeCell ref="U254:U255"/>
    <mergeCell ref="V254:V255"/>
    <mergeCell ref="W254:W255"/>
    <mergeCell ref="X254:X255"/>
    <mergeCell ref="Y254:Y255"/>
    <mergeCell ref="Z254:Z255"/>
    <mergeCell ref="O254:O255"/>
    <mergeCell ref="P254:P255"/>
    <mergeCell ref="Q254:Q255"/>
    <mergeCell ref="R254:R255"/>
    <mergeCell ref="S254:S255"/>
    <mergeCell ref="T254:T255"/>
    <mergeCell ref="I254:I255"/>
    <mergeCell ref="J254:J255"/>
    <mergeCell ref="K254:K255"/>
    <mergeCell ref="L254:L255"/>
    <mergeCell ref="M254:M255"/>
    <mergeCell ref="N254:N255"/>
    <mergeCell ref="AA256:AA257"/>
    <mergeCell ref="AB256:AB257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AA258:AA259"/>
    <mergeCell ref="AB258:AB259"/>
    <mergeCell ref="A256:A257"/>
    <mergeCell ref="B256:B257"/>
    <mergeCell ref="D260:D261"/>
    <mergeCell ref="E260:E261"/>
    <mergeCell ref="F260:F261"/>
    <mergeCell ref="G260:G261"/>
    <mergeCell ref="H260:H261"/>
    <mergeCell ref="U258:U259"/>
    <mergeCell ref="V258:V259"/>
    <mergeCell ref="W258:W259"/>
    <mergeCell ref="X258:X259"/>
    <mergeCell ref="Y258:Y259"/>
    <mergeCell ref="Z258:Z259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AA260:AA261"/>
    <mergeCell ref="AB260:AB261"/>
    <mergeCell ref="A263:B264"/>
    <mergeCell ref="C263:C264"/>
    <mergeCell ref="D263:D264"/>
    <mergeCell ref="E263:E264"/>
    <mergeCell ref="F263:F264"/>
    <mergeCell ref="G263:G264"/>
    <mergeCell ref="H263:H264"/>
    <mergeCell ref="I263:I264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AB263:AB264"/>
    <mergeCell ref="A260:A261"/>
    <mergeCell ref="B260:B261"/>
    <mergeCell ref="C260:C261"/>
    <mergeCell ref="D265:D266"/>
    <mergeCell ref="E265:E266"/>
    <mergeCell ref="F265:F266"/>
    <mergeCell ref="G265:G266"/>
    <mergeCell ref="H265:H266"/>
    <mergeCell ref="I265:I266"/>
    <mergeCell ref="V263:V264"/>
    <mergeCell ref="W263:W264"/>
    <mergeCell ref="X263:X264"/>
    <mergeCell ref="Y263:Y264"/>
    <mergeCell ref="Z263:Z264"/>
    <mergeCell ref="AA263:AA264"/>
    <mergeCell ref="P263:P264"/>
    <mergeCell ref="Q263:Q264"/>
    <mergeCell ref="R263:R264"/>
    <mergeCell ref="S263:S264"/>
    <mergeCell ref="T263:T264"/>
    <mergeCell ref="U263:U264"/>
    <mergeCell ref="J263:J264"/>
    <mergeCell ref="K263:K264"/>
    <mergeCell ref="L263:L264"/>
    <mergeCell ref="M263:M264"/>
    <mergeCell ref="N263:N264"/>
    <mergeCell ref="O263:O264"/>
    <mergeCell ref="AB265:AB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V265:V266"/>
    <mergeCell ref="W265:W266"/>
    <mergeCell ref="X265:X266"/>
    <mergeCell ref="Y265:Y266"/>
    <mergeCell ref="Z265:Z266"/>
    <mergeCell ref="AA265:AA266"/>
    <mergeCell ref="P265:P266"/>
    <mergeCell ref="Q265:Q266"/>
    <mergeCell ref="R265:R266"/>
    <mergeCell ref="S265:S266"/>
    <mergeCell ref="T265:T266"/>
    <mergeCell ref="U265:U266"/>
    <mergeCell ref="J265:J266"/>
    <mergeCell ref="K265:K266"/>
    <mergeCell ref="L265:L266"/>
    <mergeCell ref="M265:M266"/>
    <mergeCell ref="N265:N266"/>
    <mergeCell ref="O265:O266"/>
    <mergeCell ref="AB267:AB268"/>
    <mergeCell ref="A265:A266"/>
    <mergeCell ref="B265:B266"/>
    <mergeCell ref="C265:C266"/>
    <mergeCell ref="D269:D270"/>
    <mergeCell ref="E269:E270"/>
    <mergeCell ref="F269:F270"/>
    <mergeCell ref="G269:G270"/>
    <mergeCell ref="H269:H270"/>
    <mergeCell ref="I269:I270"/>
    <mergeCell ref="V267:V268"/>
    <mergeCell ref="W267:W268"/>
    <mergeCell ref="X267:X268"/>
    <mergeCell ref="Y267:Y268"/>
    <mergeCell ref="Z267:Z268"/>
    <mergeCell ref="AA267:AA268"/>
    <mergeCell ref="P267:P268"/>
    <mergeCell ref="Q267:Q268"/>
    <mergeCell ref="R267:R268"/>
    <mergeCell ref="S267:S268"/>
    <mergeCell ref="T267:T268"/>
    <mergeCell ref="U267:U268"/>
    <mergeCell ref="J267:J268"/>
    <mergeCell ref="K267:K268"/>
    <mergeCell ref="L267:L268"/>
    <mergeCell ref="M267:M268"/>
    <mergeCell ref="N267:N268"/>
    <mergeCell ref="O267:O268"/>
    <mergeCell ref="AB269:AB270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V269:V270"/>
    <mergeCell ref="W269:W270"/>
    <mergeCell ref="X269:X270"/>
    <mergeCell ref="Y269:Y270"/>
    <mergeCell ref="Z269:Z270"/>
    <mergeCell ref="AA269:AA270"/>
    <mergeCell ref="P269:P270"/>
    <mergeCell ref="Q269:Q270"/>
    <mergeCell ref="R269:R270"/>
    <mergeCell ref="S269:S270"/>
    <mergeCell ref="T269:T270"/>
    <mergeCell ref="U269:U270"/>
    <mergeCell ref="J269:J270"/>
    <mergeCell ref="K269:K270"/>
    <mergeCell ref="L269:L270"/>
    <mergeCell ref="M269:M270"/>
    <mergeCell ref="N269:N270"/>
    <mergeCell ref="O269:O270"/>
    <mergeCell ref="AB271:AB272"/>
    <mergeCell ref="A269:A270"/>
    <mergeCell ref="B269:B270"/>
    <mergeCell ref="C269:C270"/>
    <mergeCell ref="D273:D274"/>
    <mergeCell ref="E273:E274"/>
    <mergeCell ref="F273:F274"/>
    <mergeCell ref="G273:G274"/>
    <mergeCell ref="H273:H274"/>
    <mergeCell ref="I273:I274"/>
    <mergeCell ref="V271:V272"/>
    <mergeCell ref="W271:W272"/>
    <mergeCell ref="X271:X272"/>
    <mergeCell ref="Y271:Y272"/>
    <mergeCell ref="Z271:Z272"/>
    <mergeCell ref="AA271:AA272"/>
    <mergeCell ref="P271:P272"/>
    <mergeCell ref="Q271:Q272"/>
    <mergeCell ref="R271:R272"/>
    <mergeCell ref="S271:S272"/>
    <mergeCell ref="T271:T272"/>
    <mergeCell ref="U271:U272"/>
    <mergeCell ref="J271:J272"/>
    <mergeCell ref="K271:K272"/>
    <mergeCell ref="L271:L272"/>
    <mergeCell ref="M271:M272"/>
    <mergeCell ref="N271:N272"/>
    <mergeCell ref="O271:O272"/>
    <mergeCell ref="AB273:AB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V273:V274"/>
    <mergeCell ref="W273:W274"/>
    <mergeCell ref="X273:X274"/>
    <mergeCell ref="Y273:Y274"/>
    <mergeCell ref="Z273:Z274"/>
    <mergeCell ref="AA273:AA274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AB275:AB276"/>
    <mergeCell ref="A273:A274"/>
    <mergeCell ref="B273:B274"/>
    <mergeCell ref="C273:C274"/>
    <mergeCell ref="D277:D278"/>
    <mergeCell ref="E277:E278"/>
    <mergeCell ref="F277:F278"/>
    <mergeCell ref="G277:G278"/>
    <mergeCell ref="H277:H278"/>
    <mergeCell ref="I277:I278"/>
    <mergeCell ref="V275:V276"/>
    <mergeCell ref="W275:W276"/>
    <mergeCell ref="X275:X276"/>
    <mergeCell ref="Y275:Y276"/>
    <mergeCell ref="Z275:Z276"/>
    <mergeCell ref="AA275:AA276"/>
    <mergeCell ref="P275:P276"/>
    <mergeCell ref="Q275:Q276"/>
    <mergeCell ref="R275:R276"/>
    <mergeCell ref="S275:S276"/>
    <mergeCell ref="T275:T276"/>
    <mergeCell ref="U275:U276"/>
    <mergeCell ref="J275:J276"/>
    <mergeCell ref="K275:K276"/>
    <mergeCell ref="L275:L276"/>
    <mergeCell ref="M275:M276"/>
    <mergeCell ref="N275:N276"/>
    <mergeCell ref="O275:O276"/>
    <mergeCell ref="AB277:AB278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V277:V278"/>
    <mergeCell ref="W277:W278"/>
    <mergeCell ref="X277:X278"/>
    <mergeCell ref="Y277:Y278"/>
    <mergeCell ref="Z277:Z278"/>
    <mergeCell ref="AA277:AA278"/>
    <mergeCell ref="P277:P278"/>
    <mergeCell ref="Q277:Q278"/>
    <mergeCell ref="R277:R278"/>
    <mergeCell ref="S277:S278"/>
    <mergeCell ref="T277:T278"/>
    <mergeCell ref="U277:U278"/>
    <mergeCell ref="J277:J278"/>
    <mergeCell ref="K277:K278"/>
    <mergeCell ref="L277:L278"/>
    <mergeCell ref="M277:M278"/>
    <mergeCell ref="N277:N278"/>
    <mergeCell ref="O277:O278"/>
    <mergeCell ref="AB279:AB280"/>
    <mergeCell ref="A277:A278"/>
    <mergeCell ref="B277:B278"/>
    <mergeCell ref="C277:C278"/>
    <mergeCell ref="D281:D282"/>
    <mergeCell ref="E281:E282"/>
    <mergeCell ref="F281:F282"/>
    <mergeCell ref="G281:G282"/>
    <mergeCell ref="H281:H282"/>
    <mergeCell ref="I281:I282"/>
    <mergeCell ref="V279:V280"/>
    <mergeCell ref="W279:W280"/>
    <mergeCell ref="X279:X280"/>
    <mergeCell ref="Y279:Y280"/>
    <mergeCell ref="Z279:Z280"/>
    <mergeCell ref="AA279:AA280"/>
    <mergeCell ref="P279:P280"/>
    <mergeCell ref="Q279:Q280"/>
    <mergeCell ref="R279:R280"/>
    <mergeCell ref="S279:S280"/>
    <mergeCell ref="T279:T280"/>
    <mergeCell ref="U279:U280"/>
    <mergeCell ref="J279:J280"/>
    <mergeCell ref="K279:K280"/>
    <mergeCell ref="L279:L280"/>
    <mergeCell ref="M279:M280"/>
    <mergeCell ref="N279:N280"/>
    <mergeCell ref="O279:O280"/>
    <mergeCell ref="AB281:AB282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V281:V282"/>
    <mergeCell ref="W281:W282"/>
    <mergeCell ref="X281:X282"/>
    <mergeCell ref="Y281:Y282"/>
    <mergeCell ref="Z281:Z282"/>
    <mergeCell ref="AA281:AA282"/>
    <mergeCell ref="P281:P282"/>
    <mergeCell ref="Q281:Q282"/>
    <mergeCell ref="R281:R282"/>
    <mergeCell ref="S281:S282"/>
    <mergeCell ref="T281:T282"/>
    <mergeCell ref="U281:U282"/>
    <mergeCell ref="J281:J282"/>
    <mergeCell ref="K281:K282"/>
    <mergeCell ref="L281:L282"/>
    <mergeCell ref="M281:M282"/>
    <mergeCell ref="N281:N282"/>
    <mergeCell ref="O281:O282"/>
    <mergeCell ref="AB283:AB284"/>
    <mergeCell ref="A281:A282"/>
    <mergeCell ref="B281:B282"/>
    <mergeCell ref="C281:C282"/>
    <mergeCell ref="D285:D286"/>
    <mergeCell ref="E285:E286"/>
    <mergeCell ref="F285:F286"/>
    <mergeCell ref="G285:G286"/>
    <mergeCell ref="H285:H286"/>
    <mergeCell ref="I285:I286"/>
    <mergeCell ref="V283:V284"/>
    <mergeCell ref="W283:W284"/>
    <mergeCell ref="X283:X284"/>
    <mergeCell ref="Y283:Y284"/>
    <mergeCell ref="Z283:Z284"/>
    <mergeCell ref="AA283:AA284"/>
    <mergeCell ref="P283:P284"/>
    <mergeCell ref="Q283:Q284"/>
    <mergeCell ref="R283:R284"/>
    <mergeCell ref="S283:S284"/>
    <mergeCell ref="T283:T284"/>
    <mergeCell ref="U283:U284"/>
    <mergeCell ref="J283:J284"/>
    <mergeCell ref="K283:K284"/>
    <mergeCell ref="L283:L284"/>
    <mergeCell ref="M283:M284"/>
    <mergeCell ref="N283:N284"/>
    <mergeCell ref="O283:O284"/>
    <mergeCell ref="AB285:AB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V285:V286"/>
    <mergeCell ref="W285:W286"/>
    <mergeCell ref="X285:X286"/>
    <mergeCell ref="Y285:Y286"/>
    <mergeCell ref="Z285:Z286"/>
    <mergeCell ref="AA285:AA286"/>
    <mergeCell ref="P285:P286"/>
    <mergeCell ref="Q285:Q286"/>
    <mergeCell ref="R285:R286"/>
    <mergeCell ref="S285:S286"/>
    <mergeCell ref="T285:T286"/>
    <mergeCell ref="U285:U286"/>
    <mergeCell ref="J285:J286"/>
    <mergeCell ref="K285:K286"/>
    <mergeCell ref="L285:L286"/>
    <mergeCell ref="M285:M286"/>
    <mergeCell ref="N285:N286"/>
    <mergeCell ref="O285:O286"/>
    <mergeCell ref="AB287:AB288"/>
    <mergeCell ref="A285:A286"/>
    <mergeCell ref="B285:B286"/>
    <mergeCell ref="C285:C286"/>
    <mergeCell ref="D289:D290"/>
    <mergeCell ref="E289:E290"/>
    <mergeCell ref="F289:F290"/>
    <mergeCell ref="G289:G290"/>
    <mergeCell ref="H289:H290"/>
    <mergeCell ref="I289:I290"/>
    <mergeCell ref="V287:V288"/>
    <mergeCell ref="W287:W288"/>
    <mergeCell ref="X287:X288"/>
    <mergeCell ref="Y287:Y288"/>
    <mergeCell ref="Z287:Z288"/>
    <mergeCell ref="AA287:AA288"/>
    <mergeCell ref="P287:P288"/>
    <mergeCell ref="Q287:Q288"/>
    <mergeCell ref="R287:R288"/>
    <mergeCell ref="S287:S288"/>
    <mergeCell ref="T287:T288"/>
    <mergeCell ref="U287:U288"/>
    <mergeCell ref="J287:J288"/>
    <mergeCell ref="K287:K288"/>
    <mergeCell ref="L287:L288"/>
    <mergeCell ref="M287:M288"/>
    <mergeCell ref="N287:N288"/>
    <mergeCell ref="O287:O288"/>
    <mergeCell ref="AB289:AB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V289:V290"/>
    <mergeCell ref="W289:W290"/>
    <mergeCell ref="X289:X290"/>
    <mergeCell ref="Y289:Y290"/>
    <mergeCell ref="Z289:Z290"/>
    <mergeCell ref="AA289:AA290"/>
    <mergeCell ref="P289:P290"/>
    <mergeCell ref="Q289:Q290"/>
    <mergeCell ref="R289:R290"/>
    <mergeCell ref="S289:S290"/>
    <mergeCell ref="T289:T290"/>
    <mergeCell ref="U289:U290"/>
    <mergeCell ref="J289:J290"/>
    <mergeCell ref="K289:K290"/>
    <mergeCell ref="L289:L290"/>
    <mergeCell ref="M289:M290"/>
    <mergeCell ref="N289:N290"/>
    <mergeCell ref="O289:O290"/>
    <mergeCell ref="AB291:AB292"/>
    <mergeCell ref="A289:A290"/>
    <mergeCell ref="B289:B290"/>
    <mergeCell ref="C289:C290"/>
    <mergeCell ref="D293:D294"/>
    <mergeCell ref="E293:E294"/>
    <mergeCell ref="F293:F294"/>
    <mergeCell ref="G293:G294"/>
    <mergeCell ref="H293:H294"/>
    <mergeCell ref="I293:I294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AB293:AB294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V293:V294"/>
    <mergeCell ref="W293:W294"/>
    <mergeCell ref="X293:X294"/>
    <mergeCell ref="Y293:Y294"/>
    <mergeCell ref="Z293:Z294"/>
    <mergeCell ref="AA293:AA294"/>
    <mergeCell ref="P293:P294"/>
    <mergeCell ref="Q293:Q294"/>
    <mergeCell ref="R293:R294"/>
    <mergeCell ref="S293:S294"/>
    <mergeCell ref="T293:T294"/>
    <mergeCell ref="U293:U294"/>
    <mergeCell ref="J293:J294"/>
    <mergeCell ref="K293:K294"/>
    <mergeCell ref="L293:L294"/>
    <mergeCell ref="M293:M294"/>
    <mergeCell ref="N293:N294"/>
    <mergeCell ref="O293:O294"/>
    <mergeCell ref="AB295:AB296"/>
    <mergeCell ref="A293:A294"/>
    <mergeCell ref="B293:B294"/>
    <mergeCell ref="C293:C294"/>
    <mergeCell ref="D297:D298"/>
    <mergeCell ref="E297:E298"/>
    <mergeCell ref="F297:F298"/>
    <mergeCell ref="G297:G298"/>
    <mergeCell ref="H297:H298"/>
    <mergeCell ref="I297:I298"/>
    <mergeCell ref="V295:V296"/>
    <mergeCell ref="W295:W296"/>
    <mergeCell ref="X295:X296"/>
    <mergeCell ref="Y295:Y296"/>
    <mergeCell ref="Z295:Z296"/>
    <mergeCell ref="AA295:AA296"/>
    <mergeCell ref="P295:P296"/>
    <mergeCell ref="Q295:Q296"/>
    <mergeCell ref="R295:R296"/>
    <mergeCell ref="S295:S296"/>
    <mergeCell ref="T295:T296"/>
    <mergeCell ref="U295:U296"/>
    <mergeCell ref="J295:J296"/>
    <mergeCell ref="K295:K296"/>
    <mergeCell ref="L295:L296"/>
    <mergeCell ref="M295:M296"/>
    <mergeCell ref="N295:N296"/>
    <mergeCell ref="O295:O296"/>
    <mergeCell ref="AB297:AB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V297:V298"/>
    <mergeCell ref="W297:W298"/>
    <mergeCell ref="X297:X298"/>
    <mergeCell ref="Y297:Y298"/>
    <mergeCell ref="Z297:Z298"/>
    <mergeCell ref="AA297:AA298"/>
    <mergeCell ref="P297:P298"/>
    <mergeCell ref="Q297:Q298"/>
    <mergeCell ref="R297:R298"/>
    <mergeCell ref="S297:S298"/>
    <mergeCell ref="T297:T298"/>
    <mergeCell ref="U297:U298"/>
    <mergeCell ref="J297:J298"/>
    <mergeCell ref="K297:K298"/>
    <mergeCell ref="L297:L298"/>
    <mergeCell ref="M297:M298"/>
    <mergeCell ref="N297:N298"/>
    <mergeCell ref="O297:O298"/>
    <mergeCell ref="AB299:AB300"/>
    <mergeCell ref="A297:A298"/>
    <mergeCell ref="B297:B298"/>
    <mergeCell ref="C297:C298"/>
    <mergeCell ref="D301:D302"/>
    <mergeCell ref="E301:E302"/>
    <mergeCell ref="F301:F302"/>
    <mergeCell ref="G301:G302"/>
    <mergeCell ref="H301:H302"/>
    <mergeCell ref="I301:I302"/>
    <mergeCell ref="V299:V300"/>
    <mergeCell ref="W299:W300"/>
    <mergeCell ref="X299:X300"/>
    <mergeCell ref="Y299:Y300"/>
    <mergeCell ref="Z299:Z300"/>
    <mergeCell ref="AA299:AA300"/>
    <mergeCell ref="P299:P300"/>
    <mergeCell ref="Q299:Q300"/>
    <mergeCell ref="R299:R300"/>
    <mergeCell ref="S299:S300"/>
    <mergeCell ref="T299:T300"/>
    <mergeCell ref="U299:U300"/>
    <mergeCell ref="J299:J300"/>
    <mergeCell ref="K299:K300"/>
    <mergeCell ref="L299:L300"/>
    <mergeCell ref="M299:M300"/>
    <mergeCell ref="N299:N300"/>
    <mergeCell ref="O299:O300"/>
    <mergeCell ref="AB301:AB302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I304"/>
    <mergeCell ref="V301:V302"/>
    <mergeCell ref="W301:W302"/>
    <mergeCell ref="X301:X302"/>
    <mergeCell ref="Y301:Y302"/>
    <mergeCell ref="Z301:Z302"/>
    <mergeCell ref="AA301:AA302"/>
    <mergeCell ref="P301:P302"/>
    <mergeCell ref="Q301:Q302"/>
    <mergeCell ref="R301:R302"/>
    <mergeCell ref="S301:S302"/>
    <mergeCell ref="T301:T302"/>
    <mergeCell ref="U301:U302"/>
    <mergeCell ref="J301:J302"/>
    <mergeCell ref="K301:K302"/>
    <mergeCell ref="L301:L302"/>
    <mergeCell ref="M301:M302"/>
    <mergeCell ref="N301:N302"/>
    <mergeCell ref="O301:O302"/>
    <mergeCell ref="AB303:AB304"/>
    <mergeCell ref="A301:A302"/>
    <mergeCell ref="B301:B302"/>
    <mergeCell ref="C301:C302"/>
    <mergeCell ref="D305:D306"/>
    <mergeCell ref="E305:E306"/>
    <mergeCell ref="F305:F306"/>
    <mergeCell ref="G305:G306"/>
    <mergeCell ref="H305:H306"/>
    <mergeCell ref="I305:I306"/>
    <mergeCell ref="V303:V304"/>
    <mergeCell ref="W303:W304"/>
    <mergeCell ref="X303:X304"/>
    <mergeCell ref="Y303:Y304"/>
    <mergeCell ref="Z303:Z304"/>
    <mergeCell ref="AA303:AA304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AB305:AB306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I307:I308"/>
    <mergeCell ref="V305:V306"/>
    <mergeCell ref="W305:W306"/>
    <mergeCell ref="X305:X306"/>
    <mergeCell ref="Y305:Y306"/>
    <mergeCell ref="Z305:Z306"/>
    <mergeCell ref="AA305:AA306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AB307:AB308"/>
    <mergeCell ref="A305:A306"/>
    <mergeCell ref="B305:B306"/>
    <mergeCell ref="C305:C306"/>
    <mergeCell ref="D309:D310"/>
    <mergeCell ref="E309:E310"/>
    <mergeCell ref="F309:F310"/>
    <mergeCell ref="G309:G310"/>
    <mergeCell ref="H309:H310"/>
    <mergeCell ref="I309:I310"/>
    <mergeCell ref="V307:V308"/>
    <mergeCell ref="W307:W308"/>
    <mergeCell ref="X307:X308"/>
    <mergeCell ref="Y307:Y308"/>
    <mergeCell ref="Z307:Z308"/>
    <mergeCell ref="AA307:AA308"/>
    <mergeCell ref="P307:P308"/>
    <mergeCell ref="Q307:Q308"/>
    <mergeCell ref="R307:R308"/>
    <mergeCell ref="S307:S308"/>
    <mergeCell ref="T307:T308"/>
    <mergeCell ref="U307:U308"/>
    <mergeCell ref="J307:J308"/>
    <mergeCell ref="K307:K308"/>
    <mergeCell ref="L307:L308"/>
    <mergeCell ref="M307:M308"/>
    <mergeCell ref="N307:N308"/>
    <mergeCell ref="O307:O308"/>
    <mergeCell ref="AB309:AB310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V309:V310"/>
    <mergeCell ref="W309:W310"/>
    <mergeCell ref="X309:X310"/>
    <mergeCell ref="Y309:Y310"/>
    <mergeCell ref="Z309:Z310"/>
    <mergeCell ref="AA309:AA310"/>
    <mergeCell ref="P309:P310"/>
    <mergeCell ref="Q309:Q310"/>
    <mergeCell ref="R309:R310"/>
    <mergeCell ref="S309:S310"/>
    <mergeCell ref="T309:T310"/>
    <mergeCell ref="U309:U310"/>
    <mergeCell ref="J309:J310"/>
    <mergeCell ref="K309:K310"/>
    <mergeCell ref="L309:L310"/>
    <mergeCell ref="M309:M310"/>
    <mergeCell ref="N309:N310"/>
    <mergeCell ref="O309:O310"/>
    <mergeCell ref="AB311:AB312"/>
    <mergeCell ref="A309:A310"/>
    <mergeCell ref="B309:B310"/>
    <mergeCell ref="C309:C310"/>
    <mergeCell ref="D313:D314"/>
    <mergeCell ref="E313:E314"/>
    <mergeCell ref="F313:F314"/>
    <mergeCell ref="G313:G314"/>
    <mergeCell ref="H313:H314"/>
    <mergeCell ref="I313:I314"/>
    <mergeCell ref="V311:V312"/>
    <mergeCell ref="W311:W312"/>
    <mergeCell ref="X311:X312"/>
    <mergeCell ref="Y311:Y312"/>
    <mergeCell ref="Z311:Z312"/>
    <mergeCell ref="AA311:AA312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AB313:AB314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V313:V314"/>
    <mergeCell ref="W313:W314"/>
    <mergeCell ref="X313:X314"/>
    <mergeCell ref="Y313:Y314"/>
    <mergeCell ref="Z313:Z314"/>
    <mergeCell ref="AA313:AA314"/>
    <mergeCell ref="P313:P314"/>
    <mergeCell ref="Q313:Q314"/>
    <mergeCell ref="R313:R314"/>
    <mergeCell ref="S313:S314"/>
    <mergeCell ref="T313:T314"/>
    <mergeCell ref="U313:U314"/>
    <mergeCell ref="J313:J314"/>
    <mergeCell ref="K313:K314"/>
    <mergeCell ref="L313:L314"/>
    <mergeCell ref="M313:M314"/>
    <mergeCell ref="N313:N314"/>
    <mergeCell ref="O313:O314"/>
    <mergeCell ref="AB315:AB316"/>
    <mergeCell ref="A313:A314"/>
    <mergeCell ref="B313:B314"/>
    <mergeCell ref="C313:C314"/>
    <mergeCell ref="E317:E318"/>
    <mergeCell ref="F317:F318"/>
    <mergeCell ref="G317:G318"/>
    <mergeCell ref="H317:H318"/>
    <mergeCell ref="I317:I318"/>
    <mergeCell ref="V315:V316"/>
    <mergeCell ref="W315:W316"/>
    <mergeCell ref="X315:X316"/>
    <mergeCell ref="Y315:Y316"/>
    <mergeCell ref="Z315:Z316"/>
    <mergeCell ref="AA315:AA316"/>
    <mergeCell ref="P315:P316"/>
    <mergeCell ref="Q315:Q316"/>
    <mergeCell ref="R315:R316"/>
    <mergeCell ref="S315:S316"/>
    <mergeCell ref="T315:T316"/>
    <mergeCell ref="U315:U316"/>
    <mergeCell ref="J315:J316"/>
    <mergeCell ref="K315:K316"/>
    <mergeCell ref="L315:L316"/>
    <mergeCell ref="M315:M316"/>
    <mergeCell ref="N315:N316"/>
    <mergeCell ref="O315:O316"/>
    <mergeCell ref="AB317:AB318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V317:V318"/>
    <mergeCell ref="W317:W318"/>
    <mergeCell ref="X317:X318"/>
    <mergeCell ref="Y317:Y318"/>
    <mergeCell ref="Z317:Z318"/>
    <mergeCell ref="AA317:AA318"/>
    <mergeCell ref="P317:P318"/>
    <mergeCell ref="Q317:Q318"/>
    <mergeCell ref="R317:R318"/>
    <mergeCell ref="S317:S318"/>
    <mergeCell ref="T317:T318"/>
    <mergeCell ref="U317:U318"/>
    <mergeCell ref="J317:J318"/>
    <mergeCell ref="K317:K318"/>
    <mergeCell ref="L317:L318"/>
    <mergeCell ref="M317:M318"/>
    <mergeCell ref="N317:N318"/>
    <mergeCell ref="O317:O318"/>
    <mergeCell ref="A317:A318"/>
    <mergeCell ref="B317:B318"/>
    <mergeCell ref="C317:C318"/>
    <mergeCell ref="D317:D318"/>
    <mergeCell ref="E321:E322"/>
    <mergeCell ref="F321:F322"/>
    <mergeCell ref="G321:G322"/>
    <mergeCell ref="H321:H322"/>
    <mergeCell ref="I321:I322"/>
    <mergeCell ref="V319:V320"/>
    <mergeCell ref="W319:W320"/>
    <mergeCell ref="X319:X320"/>
    <mergeCell ref="Y319:Y320"/>
    <mergeCell ref="Z319:Z320"/>
    <mergeCell ref="AA319:AA320"/>
    <mergeCell ref="P319:P320"/>
    <mergeCell ref="Q319:Q320"/>
    <mergeCell ref="R319:R320"/>
    <mergeCell ref="S319:S320"/>
    <mergeCell ref="T319:T320"/>
    <mergeCell ref="U319:U320"/>
    <mergeCell ref="J319:J320"/>
    <mergeCell ref="K319:K320"/>
    <mergeCell ref="L319:L320"/>
    <mergeCell ref="M319:M320"/>
    <mergeCell ref="N319:N320"/>
    <mergeCell ref="O319:O320"/>
    <mergeCell ref="AB321:AB322"/>
    <mergeCell ref="A82:A83"/>
    <mergeCell ref="C82:C83"/>
    <mergeCell ref="E82:E83"/>
    <mergeCell ref="F82:F83"/>
    <mergeCell ref="G82:G83"/>
    <mergeCell ref="H82:H83"/>
    <mergeCell ref="I82:I83"/>
    <mergeCell ref="J82:J83"/>
    <mergeCell ref="V321:V322"/>
    <mergeCell ref="W321:W322"/>
    <mergeCell ref="X321:X322"/>
    <mergeCell ref="Y321:Y322"/>
    <mergeCell ref="Z321:Z322"/>
    <mergeCell ref="AA321:AA322"/>
    <mergeCell ref="P321:P322"/>
    <mergeCell ref="Q321:Q322"/>
    <mergeCell ref="R321:R322"/>
    <mergeCell ref="S321:S322"/>
    <mergeCell ref="T321:T322"/>
    <mergeCell ref="U321:U322"/>
    <mergeCell ref="J321:J322"/>
    <mergeCell ref="K321:K322"/>
    <mergeCell ref="L321:L322"/>
    <mergeCell ref="M321:M322"/>
    <mergeCell ref="N321:N322"/>
    <mergeCell ref="O321:O322"/>
    <mergeCell ref="AB319:AB320"/>
    <mergeCell ref="A321:A322"/>
    <mergeCell ref="B321:B322"/>
    <mergeCell ref="C321:C322"/>
    <mergeCell ref="D321:D322"/>
    <mergeCell ref="A124:A125"/>
    <mergeCell ref="B124:B125"/>
    <mergeCell ref="C124:C125"/>
    <mergeCell ref="D124:D125"/>
    <mergeCell ref="E124:E125"/>
    <mergeCell ref="F124:F125"/>
    <mergeCell ref="T167:T168"/>
    <mergeCell ref="D169:D170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A157:AA158"/>
    <mergeCell ref="P157:P158"/>
    <mergeCell ref="Q157:Q158"/>
    <mergeCell ref="R157:R158"/>
    <mergeCell ref="S157:S158"/>
    <mergeCell ref="T157:T158"/>
    <mergeCell ref="S124:S125"/>
    <mergeCell ref="T124:T125"/>
    <mergeCell ref="U124:U125"/>
    <mergeCell ref="V124:V125"/>
    <mergeCell ref="W124:W125"/>
    <mergeCell ref="X124:X125"/>
    <mergeCell ref="M124:M125"/>
    <mergeCell ref="N124:N125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AB171:AB172"/>
    <mergeCell ref="T171:T172"/>
    <mergeCell ref="U171:U172"/>
    <mergeCell ref="V171:V172"/>
    <mergeCell ref="W171:W172"/>
    <mergeCell ref="X171:X172"/>
    <mergeCell ref="Y171:Y172"/>
    <mergeCell ref="G171:G172"/>
    <mergeCell ref="H171:H172"/>
    <mergeCell ref="I171:I172"/>
    <mergeCell ref="J171:J172"/>
    <mergeCell ref="K171:K172"/>
    <mergeCell ref="L171:L172"/>
    <mergeCell ref="Y124:Y125"/>
    <mergeCell ref="Z124:Z125"/>
    <mergeCell ref="AA124:AA125"/>
    <mergeCell ref="AB124:AB125"/>
    <mergeCell ref="AB169:AB170"/>
    <mergeCell ref="X165:X166"/>
    <mergeCell ref="Y165:Y166"/>
    <mergeCell ref="R171:R172"/>
    <mergeCell ref="S171:S172"/>
    <mergeCell ref="M171:M172"/>
    <mergeCell ref="N171:N172"/>
    <mergeCell ref="O171:O172"/>
    <mergeCell ref="L165:L166"/>
    <mergeCell ref="AB157:AB158"/>
    <mergeCell ref="V157:V158"/>
    <mergeCell ref="W157:W158"/>
    <mergeCell ref="X157:X158"/>
    <mergeCell ref="Y157:Y158"/>
    <mergeCell ref="Z157:Z158"/>
    <mergeCell ref="J161:J162"/>
    <mergeCell ref="K161:K162"/>
    <mergeCell ref="L161:L162"/>
    <mergeCell ref="M161:M162"/>
    <mergeCell ref="N161:N162"/>
    <mergeCell ref="O161:O162"/>
    <mergeCell ref="J159:J160"/>
    <mergeCell ref="K159:K160"/>
    <mergeCell ref="L159:L160"/>
    <mergeCell ref="M159:M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N159:N160"/>
    <mergeCell ref="O159:O160"/>
    <mergeCell ref="X161:X162"/>
    <mergeCell ref="Y161:Y162"/>
    <mergeCell ref="Z161:Z162"/>
    <mergeCell ref="AA161:AA162"/>
    <mergeCell ref="V159:V160"/>
    <mergeCell ref="W159:W160"/>
    <mergeCell ref="X159:X160"/>
    <mergeCell ref="Y159:Y160"/>
    <mergeCell ref="P161:P162"/>
    <mergeCell ref="Q161:Q162"/>
    <mergeCell ref="R161:R162"/>
    <mergeCell ref="S161:S162"/>
    <mergeCell ref="T161:T162"/>
    <mergeCell ref="U161:U162"/>
    <mergeCell ref="P159:P160"/>
    <mergeCell ref="Q159:Q160"/>
    <mergeCell ref="R159:R160"/>
    <mergeCell ref="S159:S160"/>
    <mergeCell ref="Z159:Z160"/>
    <mergeCell ref="AA159:AA160"/>
    <mergeCell ref="T159:T160"/>
    <mergeCell ref="U159:U160"/>
    <mergeCell ref="AB163:AB164"/>
    <mergeCell ref="A165:A166"/>
    <mergeCell ref="B165:B166"/>
    <mergeCell ref="C165:C166"/>
    <mergeCell ref="D165:D166"/>
    <mergeCell ref="E165:E166"/>
    <mergeCell ref="F165:F166"/>
    <mergeCell ref="G165:G166"/>
    <mergeCell ref="N163:N164"/>
    <mergeCell ref="O163:O164"/>
    <mergeCell ref="P163:P164"/>
    <mergeCell ref="Q163:Q164"/>
    <mergeCell ref="R163:R164"/>
    <mergeCell ref="S163:S164"/>
    <mergeCell ref="P167:P168"/>
    <mergeCell ref="Q167:Q168"/>
    <mergeCell ref="R167:R168"/>
    <mergeCell ref="S167:S168"/>
    <mergeCell ref="AB159:AB160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AB161:AB162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V161:V162"/>
    <mergeCell ref="W161:W162"/>
    <mergeCell ref="Z165:Z166"/>
    <mergeCell ref="AA167:AA168"/>
    <mergeCell ref="AB167:AB168"/>
    <mergeCell ref="J163:J164"/>
    <mergeCell ref="K163:K164"/>
    <mergeCell ref="L163:L164"/>
    <mergeCell ref="M163:M164"/>
    <mergeCell ref="T163:T164"/>
    <mergeCell ref="U163:U164"/>
    <mergeCell ref="V163:V164"/>
    <mergeCell ref="W163:W164"/>
    <mergeCell ref="U167:U168"/>
    <mergeCell ref="V167:V168"/>
    <mergeCell ref="W167:W168"/>
    <mergeCell ref="X167:X168"/>
    <mergeCell ref="Y167:Y168"/>
    <mergeCell ref="Z167:Z168"/>
    <mergeCell ref="J167:J168"/>
    <mergeCell ref="K167:K168"/>
    <mergeCell ref="L167:L168"/>
    <mergeCell ref="M167:M168"/>
    <mergeCell ref="N167:N168"/>
    <mergeCell ref="O167:O168"/>
    <mergeCell ref="AA165:AA166"/>
    <mergeCell ref="AB165:AB166"/>
    <mergeCell ref="M165:M166"/>
    <mergeCell ref="N165:N166"/>
    <mergeCell ref="O165:O166"/>
    <mergeCell ref="P165:P166"/>
    <mergeCell ref="Q165:Q166"/>
    <mergeCell ref="R165:R166"/>
    <mergeCell ref="Z163:Z164"/>
    <mergeCell ref="AA163:AA164"/>
    <mergeCell ref="A198:A199"/>
    <mergeCell ref="H198:H199"/>
    <mergeCell ref="I198:I199"/>
    <mergeCell ref="J198:J199"/>
    <mergeCell ref="K198:K199"/>
    <mergeCell ref="L198:L199"/>
    <mergeCell ref="M198:M199"/>
    <mergeCell ref="N198:N199"/>
    <mergeCell ref="O198:O199"/>
    <mergeCell ref="P198:P199"/>
    <mergeCell ref="Q198:Q199"/>
    <mergeCell ref="W165:W166"/>
    <mergeCell ref="X163:X164"/>
    <mergeCell ref="Y163:Y164"/>
    <mergeCell ref="H165:H166"/>
    <mergeCell ref="I165:I166"/>
    <mergeCell ref="J165:J166"/>
    <mergeCell ref="K165:K166"/>
    <mergeCell ref="S165:S166"/>
    <mergeCell ref="T165:T166"/>
    <mergeCell ref="U165:U166"/>
    <mergeCell ref="V165:V166"/>
    <mergeCell ref="A169:A170"/>
    <mergeCell ref="B169:B170"/>
    <mergeCell ref="C169:C170"/>
    <mergeCell ref="A171:A172"/>
    <mergeCell ref="B171:B172"/>
    <mergeCell ref="C171:C172"/>
    <mergeCell ref="D171:D172"/>
    <mergeCell ref="E171:E172"/>
    <mergeCell ref="F171:F172"/>
    <mergeCell ref="Y196:Y197"/>
    <mergeCell ref="R198:R199"/>
    <mergeCell ref="S198:S199"/>
    <mergeCell ref="T198:T199"/>
    <mergeCell ref="U198:U199"/>
    <mergeCell ref="V198:V199"/>
    <mergeCell ref="W198:W199"/>
    <mergeCell ref="X198:X199"/>
    <mergeCell ref="Y198:Y199"/>
    <mergeCell ref="Z198:Z199"/>
    <mergeCell ref="AA198:AA199"/>
    <mergeCell ref="AB198:AB199"/>
    <mergeCell ref="B198:B199"/>
    <mergeCell ref="C198:C199"/>
    <mergeCell ref="D198:D199"/>
    <mergeCell ref="E198:E199"/>
    <mergeCell ref="F198:F199"/>
    <mergeCell ref="G198:G19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workbookViewId="0">
      <pane ySplit="3" topLeftCell="A179" activePane="bottomLeft" state="frozen"/>
      <selection pane="bottomLeft" activeCell="I201" sqref="I20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710937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5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E6+E39+E58+E85+E96+E109+E116+E133+E146+E157+E180+E219+E242+E263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K6+K39+K58+K85+K96+K109+K116+K133+K146+K157+K180+K219+K242+K263</f>
        <v>805397</v>
      </c>
      <c r="L4" s="5">
        <f>L6+L39+L58+L85+L96+L109+L116+L133+L146+L157+L180+L219+L242+L263</f>
        <v>0</v>
      </c>
      <c r="M4" s="5">
        <f>SUM(K4:L4)</f>
        <v>805397</v>
      </c>
      <c r="N4" s="5">
        <f>N6+N39+N58+N85+N96+N109+N116+N133+N146+N157+N180+N219+N242+N263</f>
        <v>0</v>
      </c>
      <c r="O4" s="7">
        <f>O6+O39+O58+O85+O96+O109+O116+O133+O146+O157+O180+O219+O242+O263</f>
        <v>183976</v>
      </c>
      <c r="P4" s="7">
        <f>SUM(N4:O4)</f>
        <v>183976</v>
      </c>
      <c r="Q4" s="8">
        <f>P4+M4+J4</f>
        <v>3505670</v>
      </c>
      <c r="S4" s="10"/>
    </row>
    <row r="5" spans="1:19" ht="15.75" thickBot="1" x14ac:dyDescent="0.25">
      <c r="A5" s="123"/>
      <c r="B5" s="124"/>
      <c r="C5" s="109"/>
      <c r="D5" s="11" t="s">
        <v>5</v>
      </c>
      <c r="E5" s="12">
        <f t="shared" si="0"/>
        <v>129199.70999999999</v>
      </c>
      <c r="F5" s="13">
        <f t="shared" si="0"/>
        <v>46021.95</v>
      </c>
      <c r="G5" s="13">
        <f t="shared" si="0"/>
        <v>179578.18999999997</v>
      </c>
      <c r="H5" s="13">
        <f t="shared" si="0"/>
        <v>63024.32</v>
      </c>
      <c r="I5" s="13">
        <f t="shared" si="0"/>
        <v>3232.55</v>
      </c>
      <c r="J5" s="13">
        <f t="shared" si="1"/>
        <v>421056.72</v>
      </c>
      <c r="K5" s="13">
        <f>K7+K40+K59+K86+K97+K110+K117+K134+K147+K158+K181+K220+K243+K264</f>
        <v>19747.190000000002</v>
      </c>
      <c r="L5" s="13">
        <f>L7+L40+L59+L86+L97+L110+L117+L134+L147+L158+L181+L220+L243+L264</f>
        <v>0</v>
      </c>
      <c r="M5" s="13">
        <f>SUM(K5:L5)</f>
        <v>19747.190000000002</v>
      </c>
      <c r="N5" s="13">
        <f>N7+N40+N59+N86+N97+N110+N117+N134+N147+N158+N181+N220+N243+N264</f>
        <v>0</v>
      </c>
      <c r="O5" s="13">
        <f>O7+O40+O59+O86+O97+O110+O117+O134+O147+O158+O181+O220+O243+O264</f>
        <v>27016.539999999997</v>
      </c>
      <c r="P5" s="14">
        <f>SUM(N5:O5)</f>
        <v>27016.539999999997</v>
      </c>
      <c r="Q5" s="15">
        <f>P5+M5+J5</f>
        <v>467820.44999999995</v>
      </c>
    </row>
    <row r="6" spans="1:19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9.5" customHeight="1" thickBot="1" x14ac:dyDescent="0.25">
      <c r="A7" s="106"/>
      <c r="B7" s="107"/>
      <c r="C7" s="109"/>
      <c r="D7" s="102"/>
      <c r="E7" s="21">
        <f t="shared" si="2"/>
        <v>4476.58</v>
      </c>
      <c r="F7" s="22">
        <f t="shared" si="2"/>
        <v>2372.0100000000002</v>
      </c>
      <c r="G7" s="22">
        <f t="shared" si="2"/>
        <v>2955.2700000000004</v>
      </c>
      <c r="H7" s="22">
        <f t="shared" si="2"/>
        <v>1104.55</v>
      </c>
      <c r="I7" s="22">
        <f t="shared" si="2"/>
        <v>0</v>
      </c>
      <c r="J7" s="23">
        <f t="shared" si="1"/>
        <v>10908.41</v>
      </c>
      <c r="K7" s="21">
        <f>K9+K15+K17+K19+K21+K23+K35+K37</f>
        <v>70</v>
      </c>
      <c r="L7" s="22">
        <f>L9+L15+L17+L19+L21+L23+L35+L37</f>
        <v>0</v>
      </c>
      <c r="M7" s="23">
        <f t="shared" si="3"/>
        <v>70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10978.41</v>
      </c>
    </row>
    <row r="8" spans="1:19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x14ac:dyDescent="0.2">
      <c r="A9" s="93"/>
      <c r="B9" s="93"/>
      <c r="C9" s="95"/>
      <c r="D9" s="111"/>
      <c r="E9" s="31">
        <f>E11+E13</f>
        <v>4476.58</v>
      </c>
      <c r="F9" s="32">
        <f>F11+F13</f>
        <v>2372.0100000000002</v>
      </c>
      <c r="G9" s="32">
        <f t="shared" si="4"/>
        <v>2825.2700000000004</v>
      </c>
      <c r="H9" s="32">
        <f t="shared" si="4"/>
        <v>0</v>
      </c>
      <c r="I9" s="32">
        <f t="shared" si="4"/>
        <v>0</v>
      </c>
      <c r="J9" s="33">
        <f t="shared" si="1"/>
        <v>9673.86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9673.86</v>
      </c>
    </row>
    <row r="10" spans="1:19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x14ac:dyDescent="0.2">
      <c r="A11" s="93"/>
      <c r="B11" s="93"/>
      <c r="C11" s="95"/>
      <c r="D11" s="36"/>
      <c r="E11" s="42">
        <v>4476.58</v>
      </c>
      <c r="F11" s="43">
        <v>1570.5</v>
      </c>
      <c r="G11" s="43">
        <v>364.24</v>
      </c>
      <c r="H11" s="43">
        <v>0</v>
      </c>
      <c r="I11" s="43"/>
      <c r="J11" s="33">
        <f t="shared" si="7"/>
        <v>6411.32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6411.32</v>
      </c>
    </row>
    <row r="12" spans="1:19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x14ac:dyDescent="0.2">
      <c r="A13" s="93"/>
      <c r="B13" s="93"/>
      <c r="C13" s="95"/>
      <c r="D13" s="36"/>
      <c r="E13" s="42"/>
      <c r="F13" s="43">
        <v>801.51</v>
      </c>
      <c r="G13" s="43">
        <v>2461.0300000000002</v>
      </c>
      <c r="H13" s="43"/>
      <c r="I13" s="43"/>
      <c r="J13" s="33">
        <f t="shared" si="7"/>
        <v>3262.54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3262.54</v>
      </c>
    </row>
    <row r="14" spans="1:19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93"/>
      <c r="B15" s="93"/>
      <c r="C15" s="95"/>
      <c r="D15" s="36"/>
      <c r="E15" s="42"/>
      <c r="F15" s="43"/>
      <c r="G15" s="43"/>
      <c r="H15" s="43">
        <v>1104.55</v>
      </c>
      <c r="I15" s="43"/>
      <c r="J15" s="33">
        <f t="shared" si="7"/>
        <v>1104.55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1104.55</v>
      </c>
    </row>
    <row r="16" spans="1:19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>
        <v>0</v>
      </c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>
        <v>0</v>
      </c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70</v>
      </c>
      <c r="L21" s="43"/>
      <c r="M21" s="33">
        <f t="shared" si="3"/>
        <v>70</v>
      </c>
      <c r="N21" s="42"/>
      <c r="O21" s="43"/>
      <c r="P21" s="34">
        <f t="shared" si="5"/>
        <v>0</v>
      </c>
      <c r="Q21" s="35">
        <f t="shared" si="6"/>
        <v>70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130</v>
      </c>
      <c r="H23" s="32">
        <f t="shared" si="9"/>
        <v>0</v>
      </c>
      <c r="I23" s="32">
        <f t="shared" si="9"/>
        <v>0</v>
      </c>
      <c r="J23" s="33">
        <f>J25+J27+J29+J31+J33</f>
        <v>130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130</v>
      </c>
    </row>
    <row r="24" spans="1:17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>
        <v>130</v>
      </c>
      <c r="H29" s="43"/>
      <c r="I29" s="43"/>
      <c r="J29" s="33">
        <f t="shared" si="7"/>
        <v>130</v>
      </c>
      <c r="K29" s="42">
        <v>0</v>
      </c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130</v>
      </c>
    </row>
    <row r="30" spans="1:17" hidden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39.1</v>
      </c>
      <c r="G40" s="22">
        <f t="shared" si="10"/>
        <v>1234.3400000000001</v>
      </c>
      <c r="H40" s="22">
        <f t="shared" si="10"/>
        <v>0</v>
      </c>
      <c r="I40" s="22">
        <f t="shared" si="10"/>
        <v>0</v>
      </c>
      <c r="J40" s="24">
        <f t="shared" si="11"/>
        <v>1273.44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1273.44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>
        <v>236</v>
      </c>
      <c r="H42" s="43"/>
      <c r="I42" s="43"/>
      <c r="J42" s="34">
        <f t="shared" si="11"/>
        <v>236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236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39.1</v>
      </c>
      <c r="G44" s="32">
        <f t="shared" si="15"/>
        <v>200</v>
      </c>
      <c r="H44" s="32">
        <f t="shared" si="15"/>
        <v>0</v>
      </c>
      <c r="I44" s="32">
        <f t="shared" si="15"/>
        <v>0</v>
      </c>
      <c r="J44" s="34">
        <f t="shared" si="15"/>
        <v>239.1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239.1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>
        <v>39.1</v>
      </c>
      <c r="G46" s="43">
        <v>200</v>
      </c>
      <c r="H46" s="43"/>
      <c r="I46" s="43"/>
      <c r="J46" s="34">
        <f t="shared" si="11"/>
        <v>239.1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239.1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>
        <v>256.68</v>
      </c>
      <c r="H52" s="43"/>
      <c r="I52" s="43"/>
      <c r="J52" s="34">
        <f t="shared" si="11"/>
        <v>256.68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256.68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>
        <v>541.66</v>
      </c>
      <c r="H54" s="43"/>
      <c r="I54" s="43"/>
      <c r="J54" s="34">
        <f t="shared" si="11"/>
        <v>541.66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541.66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9107.5300000000007</v>
      </c>
      <c r="H59" s="22">
        <f t="shared" si="22"/>
        <v>0</v>
      </c>
      <c r="I59" s="22">
        <f t="shared" si="22"/>
        <v>0</v>
      </c>
      <c r="J59" s="24">
        <f t="shared" si="17"/>
        <v>9107.5300000000007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9107.5300000000007</v>
      </c>
    </row>
    <row r="60" spans="1:17" ht="12.75" customHeight="1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>
        <v>2116.64</v>
      </c>
      <c r="H61" s="43"/>
      <c r="I61" s="43"/>
      <c r="J61" s="34">
        <f t="shared" si="17"/>
        <v>2116.64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2116.64</v>
      </c>
    </row>
    <row r="62" spans="1:17" ht="12.75" customHeight="1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>
        <v>3733.82</v>
      </c>
      <c r="H63" s="43"/>
      <c r="I63" s="43"/>
      <c r="J63" s="34">
        <f t="shared" si="17"/>
        <v>3733.82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3733.82</v>
      </c>
    </row>
    <row r="64" spans="1:17" ht="12.75" customHeight="1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>
        <v>0</v>
      </c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>
        <v>63.5</v>
      </c>
      <c r="H69" s="43"/>
      <c r="I69" s="43"/>
      <c r="J69" s="34">
        <f t="shared" si="17"/>
        <v>63.5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63.5</v>
      </c>
    </row>
    <row r="70" spans="1:17" hidden="1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>
        <v>0</v>
      </c>
      <c r="G75" s="43">
        <v>223.63</v>
      </c>
      <c r="H75" s="43"/>
      <c r="I75" s="43"/>
      <c r="J75" s="34">
        <f t="shared" si="17"/>
        <v>223.63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223.63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>
        <v>2743.41</v>
      </c>
      <c r="H79" s="43"/>
      <c r="I79" s="43"/>
      <c r="J79" s="34">
        <f t="shared" si="17"/>
        <v>2743.41</v>
      </c>
      <c r="K79" s="55">
        <v>0</v>
      </c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2743.41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93"/>
      <c r="B81" s="93"/>
      <c r="C81" s="95" t="s">
        <v>78</v>
      </c>
      <c r="D81" s="36"/>
      <c r="E81" s="42"/>
      <c r="F81" s="43"/>
      <c r="G81" s="43">
        <v>226.53</v>
      </c>
      <c r="H81" s="43"/>
      <c r="I81" s="43"/>
      <c r="J81" s="34">
        <f t="shared" si="17"/>
        <v>226.53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226.53</v>
      </c>
    </row>
    <row r="82" spans="1:17" ht="12.75" hidden="1" customHeight="1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customHeight="1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customHeight="1" x14ac:dyDescent="0.2">
      <c r="A85" s="104" t="s">
        <v>79</v>
      </c>
      <c r="B85" s="105"/>
      <c r="C85" s="108" t="s">
        <v>80</v>
      </c>
      <c r="D85" s="101"/>
      <c r="E85" s="16">
        <f t="shared" ref="E85:I86" si="27">E87+E89+E91+E93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29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0">SUM(N85:O85)</f>
        <v>0</v>
      </c>
      <c r="Q85" s="20">
        <f>P85+M85+J85</f>
        <v>18727</v>
      </c>
    </row>
    <row r="86" spans="1:17" ht="21.75" customHeight="1" thickBot="1" x14ac:dyDescent="0.25">
      <c r="A86" s="106"/>
      <c r="B86" s="107"/>
      <c r="C86" s="109"/>
      <c r="D86" s="102"/>
      <c r="E86" s="21">
        <f t="shared" si="27"/>
        <v>0</v>
      </c>
      <c r="F86" s="22">
        <f t="shared" si="27"/>
        <v>0</v>
      </c>
      <c r="G86" s="22">
        <f t="shared" si="27"/>
        <v>379.77</v>
      </c>
      <c r="H86" s="22">
        <f t="shared" si="27"/>
        <v>8</v>
      </c>
      <c r="I86" s="22">
        <f t="shared" si="27"/>
        <v>0</v>
      </c>
      <c r="J86" s="24">
        <f t="shared" si="28"/>
        <v>387.77</v>
      </c>
      <c r="K86" s="53">
        <f>K88+K90+K92+K94</f>
        <v>0</v>
      </c>
      <c r="L86" s="22">
        <f>L88+L90+L92+L94</f>
        <v>0</v>
      </c>
      <c r="M86" s="24">
        <f t="shared" si="29"/>
        <v>0</v>
      </c>
      <c r="N86" s="53">
        <f>N88+N90+N92+N94</f>
        <v>0</v>
      </c>
      <c r="O86" s="22">
        <f>O88+O90+O92+O94</f>
        <v>0</v>
      </c>
      <c r="P86" s="24">
        <f t="shared" si="30"/>
        <v>0</v>
      </c>
      <c r="Q86" s="25">
        <f t="shared" ref="Q86:Q94" si="31">P86+M86+J86</f>
        <v>387.77</v>
      </c>
    </row>
    <row r="87" spans="1:17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7" x14ac:dyDescent="0.2">
      <c r="A88" s="93"/>
      <c r="B88" s="93"/>
      <c r="C88" s="95"/>
      <c r="D88" s="36"/>
      <c r="E88" s="42">
        <v>0</v>
      </c>
      <c r="F88" s="43">
        <v>0</v>
      </c>
      <c r="G88" s="43">
        <v>0</v>
      </c>
      <c r="H88" s="43">
        <v>8</v>
      </c>
      <c r="I88" s="43"/>
      <c r="J88" s="34">
        <f t="shared" si="28"/>
        <v>8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8</v>
      </c>
    </row>
    <row r="89" spans="1:17" ht="12.75" hidden="1" customHeight="1" x14ac:dyDescent="0.2">
      <c r="A89" s="138"/>
      <c r="B89" s="97" t="s">
        <v>81</v>
      </c>
      <c r="C89" s="97"/>
      <c r="D89" s="99" t="s">
        <v>84</v>
      </c>
      <c r="E89" s="89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</row>
    <row r="90" spans="1:17" ht="12.75" hidden="1" customHeight="1" x14ac:dyDescent="0.2">
      <c r="A90" s="138"/>
      <c r="B90" s="98"/>
      <c r="C90" s="98"/>
      <c r="D90" s="100"/>
      <c r="E90" s="89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</row>
    <row r="91" spans="1:17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7" x14ac:dyDescent="0.2">
      <c r="A92" s="93"/>
      <c r="B92" s="93"/>
      <c r="C92" s="95"/>
      <c r="D92" s="11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7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7" ht="13.5" thickBot="1" x14ac:dyDescent="0.25">
      <c r="A94" s="94"/>
      <c r="B94" s="94"/>
      <c r="C94" s="96"/>
      <c r="D94" s="50"/>
      <c r="E94" s="51"/>
      <c r="F94" s="45"/>
      <c r="G94" s="45">
        <v>379.77</v>
      </c>
      <c r="H94" s="45"/>
      <c r="I94" s="45"/>
      <c r="J94" s="24">
        <f t="shared" si="28"/>
        <v>379.77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379.77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 customHeight="1" x14ac:dyDescent="0.2">
      <c r="A96" s="104" t="s">
        <v>89</v>
      </c>
      <c r="B96" s="105"/>
      <c r="C96" s="108" t="s">
        <v>90</v>
      </c>
      <c r="D96" s="10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21.75" customHeight="1" thickBot="1" x14ac:dyDescent="0.25">
      <c r="A97" s="106"/>
      <c r="B97" s="107"/>
      <c r="C97" s="109"/>
      <c r="D97" s="102"/>
      <c r="E97" s="21">
        <f t="shared" si="32"/>
        <v>14877.189999999999</v>
      </c>
      <c r="F97" s="22">
        <f t="shared" si="32"/>
        <v>5087.6299999999992</v>
      </c>
      <c r="G97" s="22">
        <f t="shared" si="32"/>
        <v>2665.84</v>
      </c>
      <c r="H97" s="22">
        <f t="shared" si="32"/>
        <v>0</v>
      </c>
      <c r="I97" s="22">
        <f t="shared" si="32"/>
        <v>0</v>
      </c>
      <c r="J97" s="24">
        <f t="shared" si="33"/>
        <v>22630.66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22630.66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93"/>
      <c r="B99" s="93"/>
      <c r="C99" s="95"/>
      <c r="D99" s="36"/>
      <c r="E99" s="42">
        <v>10036.049999999999</v>
      </c>
      <c r="F99" s="43">
        <v>3543.61</v>
      </c>
      <c r="G99" s="43">
        <v>1244.3</v>
      </c>
      <c r="H99" s="43">
        <v>0</v>
      </c>
      <c r="I99" s="43"/>
      <c r="J99" s="34">
        <f t="shared" si="33"/>
        <v>14823.96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14823.96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>
        <v>0</v>
      </c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93"/>
      <c r="B103" s="93"/>
      <c r="C103" s="95"/>
      <c r="D103" s="36"/>
      <c r="E103" s="42">
        <v>4841.1400000000003</v>
      </c>
      <c r="F103" s="43">
        <v>1451.84</v>
      </c>
      <c r="G103" s="43">
        <v>512.27</v>
      </c>
      <c r="H103" s="43">
        <v>0</v>
      </c>
      <c r="I103" s="43"/>
      <c r="J103" s="34">
        <f t="shared" si="33"/>
        <v>6805.25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6805.25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93"/>
      <c r="B105" s="93"/>
      <c r="C105" s="95"/>
      <c r="D105" s="36"/>
      <c r="E105" s="42"/>
      <c r="F105" s="43">
        <v>28.28</v>
      </c>
      <c r="G105" s="43">
        <v>106.52</v>
      </c>
      <c r="H105" s="43"/>
      <c r="I105" s="43"/>
      <c r="J105" s="34">
        <f t="shared" si="33"/>
        <v>134.80000000000001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134.80000000000001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>
        <v>63.9</v>
      </c>
      <c r="G107" s="45">
        <v>802.75</v>
      </c>
      <c r="H107" s="45"/>
      <c r="I107" s="45"/>
      <c r="J107" s="24">
        <f t="shared" si="33"/>
        <v>866.65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866.65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06"/>
      <c r="B110" s="107"/>
      <c r="C110" s="109"/>
      <c r="D110" s="102"/>
      <c r="E110" s="21">
        <f t="shared" si="37"/>
        <v>0</v>
      </c>
      <c r="F110" s="22">
        <f t="shared" si="37"/>
        <v>0</v>
      </c>
      <c r="G110" s="22">
        <f t="shared" si="37"/>
        <v>28831.01</v>
      </c>
      <c r="H110" s="22">
        <f t="shared" si="37"/>
        <v>0</v>
      </c>
      <c r="I110" s="22">
        <f t="shared" si="37"/>
        <v>0</v>
      </c>
      <c r="J110" s="24">
        <f t="shared" si="38"/>
        <v>28831.01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28831.01</v>
      </c>
    </row>
    <row r="111" spans="1:17" ht="12.75" customHeight="1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>
        <v>28201.35</v>
      </c>
      <c r="H112" s="43"/>
      <c r="I112" s="43"/>
      <c r="J112" s="34">
        <f t="shared" si="38"/>
        <v>28201.35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28201.35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>
        <v>629.66</v>
      </c>
      <c r="H114" s="45"/>
      <c r="I114" s="45"/>
      <c r="J114" s="24">
        <f t="shared" si="38"/>
        <v>629.66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629.66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si="42"/>
        <v>0</v>
      </c>
      <c r="G117" s="22">
        <f t="shared" si="42"/>
        <v>5631.53</v>
      </c>
      <c r="H117" s="22">
        <f t="shared" si="42"/>
        <v>0</v>
      </c>
      <c r="I117" s="22">
        <f t="shared" si="42"/>
        <v>565.63</v>
      </c>
      <c r="J117" s="24">
        <f t="shared" si="43"/>
        <v>6197.16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2860</v>
      </c>
      <c r="P117" s="24">
        <f t="shared" si="47"/>
        <v>2860</v>
      </c>
      <c r="Q117" s="25">
        <f t="shared" si="48"/>
        <v>9057.16</v>
      </c>
    </row>
    <row r="118" spans="1:17" ht="12.75" customHeight="1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>
        <v>5631.53</v>
      </c>
      <c r="H119" s="43"/>
      <c r="I119" s="43"/>
      <c r="J119" s="34">
        <f t="shared" si="43"/>
        <v>5631.53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5631.53</v>
      </c>
    </row>
    <row r="120" spans="1:17" ht="12.75" customHeight="1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>
        <v>0</v>
      </c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>
        <v>0</v>
      </c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>
        <v>0</v>
      </c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>
        <v>565.63</v>
      </c>
      <c r="J127" s="34">
        <f t="shared" si="43"/>
        <v>565.63</v>
      </c>
      <c r="K127" s="42"/>
      <c r="L127" s="43"/>
      <c r="M127" s="34">
        <f t="shared" si="45"/>
        <v>0</v>
      </c>
      <c r="N127" s="55"/>
      <c r="O127" s="43">
        <v>2860</v>
      </c>
      <c r="P127" s="34">
        <f t="shared" si="47"/>
        <v>2860</v>
      </c>
      <c r="Q127" s="35">
        <f t="shared" si="48"/>
        <v>3425.63</v>
      </c>
    </row>
    <row r="128" spans="1:17" ht="12.75" customHeight="1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3"/>
        <v>0</v>
      </c>
      <c r="K129" s="42">
        <v>0</v>
      </c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49"/>
        <v>0</v>
      </c>
      <c r="K131" s="51">
        <v>0</v>
      </c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04" t="s">
        <v>121</v>
      </c>
      <c r="B133" s="105"/>
      <c r="C133" s="108" t="s">
        <v>122</v>
      </c>
      <c r="D133" s="10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13"/>
      <c r="B134" s="114"/>
      <c r="C134" s="115"/>
      <c r="D134" s="111"/>
      <c r="E134" s="31">
        <f t="shared" si="52"/>
        <v>26658.68</v>
      </c>
      <c r="F134" s="32">
        <f t="shared" si="52"/>
        <v>9152.17</v>
      </c>
      <c r="G134" s="32">
        <f t="shared" si="52"/>
        <v>5418.7900000000009</v>
      </c>
      <c r="H134" s="32">
        <f t="shared" si="52"/>
        <v>79.13</v>
      </c>
      <c r="I134" s="32">
        <f t="shared" si="52"/>
        <v>0</v>
      </c>
      <c r="J134" s="33">
        <f t="shared" si="53"/>
        <v>41308.769999999997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41308.769999999997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91"/>
      <c r="B136" s="93"/>
      <c r="C136" s="95"/>
      <c r="D136" s="36"/>
      <c r="E136" s="42">
        <v>24673.14</v>
      </c>
      <c r="F136" s="43">
        <v>8537.68</v>
      </c>
      <c r="G136" s="43">
        <v>4434.5600000000004</v>
      </c>
      <c r="H136" s="43">
        <v>79.13</v>
      </c>
      <c r="I136" s="43"/>
      <c r="J136" s="34">
        <f t="shared" si="53"/>
        <v>37724.509999999995</v>
      </c>
      <c r="K136" s="42">
        <v>0</v>
      </c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37724.509999999995</v>
      </c>
    </row>
    <row r="137" spans="1:17" ht="12.75" hidden="1" customHeight="1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ht="12.75" hidden="1" customHeight="1" x14ac:dyDescent="0.2">
      <c r="A138" s="91"/>
      <c r="B138" s="93"/>
      <c r="C138" s="95"/>
      <c r="D138" s="11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t="12.75" hidden="1" customHeight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t="12.75" hidden="1" customHeight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t="12.75" hidden="1" customHeight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92"/>
      <c r="B144" s="94"/>
      <c r="C144" s="96"/>
      <c r="D144" s="50"/>
      <c r="E144" s="51">
        <v>1985.54</v>
      </c>
      <c r="F144" s="45">
        <v>614.49</v>
      </c>
      <c r="G144" s="45">
        <v>984.23</v>
      </c>
      <c r="H144" s="45">
        <v>0</v>
      </c>
      <c r="I144" s="45"/>
      <c r="J144" s="23">
        <f t="shared" si="53"/>
        <v>3584.2599999999998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3584.2599999999998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04" t="s">
        <v>135</v>
      </c>
      <c r="B146" s="105"/>
      <c r="C146" s="108" t="s">
        <v>136</v>
      </c>
      <c r="D146" s="11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06"/>
      <c r="B147" s="107"/>
      <c r="C147" s="109"/>
      <c r="D147" s="117"/>
      <c r="E147" s="21">
        <f t="shared" si="57"/>
        <v>0</v>
      </c>
      <c r="F147" s="22">
        <f t="shared" si="57"/>
        <v>0</v>
      </c>
      <c r="G147" s="22">
        <f t="shared" si="57"/>
        <v>9194.0400000000009</v>
      </c>
      <c r="H147" s="22">
        <f t="shared" si="57"/>
        <v>59378.47</v>
      </c>
      <c r="I147" s="22">
        <f>I149+I151+I153+I155</f>
        <v>0</v>
      </c>
      <c r="J147" s="24">
        <f>SUM(E147:I147)</f>
        <v>68572.510000000009</v>
      </c>
      <c r="K147" s="53">
        <f>K149+K151+K153+K155</f>
        <v>19540.61</v>
      </c>
      <c r="L147" s="22">
        <f>L149+L151+L153+L155</f>
        <v>0</v>
      </c>
      <c r="M147" s="24">
        <f t="shared" si="58"/>
        <v>19540.61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88113.12000000001</v>
      </c>
    </row>
    <row r="148" spans="1:17" ht="12.75" customHeight="1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>
        <v>59378.47</v>
      </c>
      <c r="I149" s="43"/>
      <c r="J149" s="34">
        <f t="shared" si="60"/>
        <v>59378.47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59378.47</v>
      </c>
    </row>
    <row r="150" spans="1:17" ht="12.75" customHeight="1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>
        <v>0</v>
      </c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>
        <v>9194.0400000000009</v>
      </c>
      <c r="H153" s="43"/>
      <c r="I153" s="43"/>
      <c r="J153" s="34">
        <f>SUM(E153:I153)</f>
        <v>9194.0400000000009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9194.0400000000009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60"/>
        <v>0</v>
      </c>
      <c r="K155" s="56">
        <v>19540.61</v>
      </c>
      <c r="L155" s="45"/>
      <c r="M155" s="24">
        <f t="shared" si="58"/>
        <v>19540.61</v>
      </c>
      <c r="N155" s="56"/>
      <c r="O155" s="45"/>
      <c r="P155" s="24">
        <f t="shared" si="59"/>
        <v>0</v>
      </c>
      <c r="Q155" s="25">
        <f t="shared" si="61"/>
        <v>19540.61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8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8" si="65">SUM(K157:L157)</f>
        <v>5000</v>
      </c>
      <c r="N157" s="52">
        <f t="shared" ref="N157:O157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13"/>
      <c r="B158" s="114"/>
      <c r="C158" s="115"/>
      <c r="D158" s="111"/>
      <c r="E158" s="31">
        <f>E160+E162+E164+E166+E168+E170+E172++E174+E176+E178</f>
        <v>3818.07</v>
      </c>
      <c r="F158" s="32">
        <f>F160+F162+F164+F166+F168+F170+F172++F174+F176+F178</f>
        <v>1079.1400000000001</v>
      </c>
      <c r="G158" s="32">
        <f>G160+G162+G164+G166+G168+G170+G172++G174+G176+G178</f>
        <v>19593.53</v>
      </c>
      <c r="H158" s="32">
        <f>H160+H162+H164+H166+H168+H170+H172++H174+H176+H178</f>
        <v>107.25</v>
      </c>
      <c r="I158" s="32">
        <f>I160+I162+I164+I166+I168+I170+I172++I174+I176+I178</f>
        <v>0</v>
      </c>
      <c r="J158" s="34">
        <f>SUM(E158:I158)</f>
        <v>24597.989999999998</v>
      </c>
      <c r="K158" s="57">
        <f>K160+K162+K164+K166+K168+K170+K172++K174+K176+K178</f>
        <v>0</v>
      </c>
      <c r="L158" s="32">
        <f>L160+L162+L164+L166+L168+L170+L172++L174+L176+L178</f>
        <v>0</v>
      </c>
      <c r="M158" s="34">
        <f t="shared" si="65"/>
        <v>0</v>
      </c>
      <c r="N158" s="57">
        <f>N160+N162+N164+N166+N168+N170+N172++N174+N176+N178</f>
        <v>0</v>
      </c>
      <c r="O158" s="32">
        <f>O160+O162+O164+O166+O168+O170+O172++O174+O176+O178</f>
        <v>0</v>
      </c>
      <c r="P158" s="34">
        <f>SUM(N158:O158)</f>
        <v>0</v>
      </c>
      <c r="Q158" s="35">
        <f>P158+M158+J158</f>
        <v>24597.989999999998</v>
      </c>
    </row>
    <row r="159" spans="1:17" ht="12.75" customHeight="1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ref="P159:P178" si="68">SUM(N159:O159)</f>
        <v>0</v>
      </c>
      <c r="Q159" s="30">
        <f t="shared" si="67"/>
        <v>41527</v>
      </c>
    </row>
    <row r="160" spans="1:17" x14ac:dyDescent="0.2">
      <c r="A160" s="91"/>
      <c r="B160" s="93"/>
      <c r="C160" s="95"/>
      <c r="D160" s="36"/>
      <c r="E160" s="42">
        <v>3818.07</v>
      </c>
      <c r="F160" s="43">
        <v>1079.1400000000001</v>
      </c>
      <c r="G160" s="43"/>
      <c r="H160" s="43">
        <v>107.25</v>
      </c>
      <c r="I160" s="43"/>
      <c r="J160" s="34">
        <f t="shared" si="63"/>
        <v>5004.46</v>
      </c>
      <c r="K160" s="42"/>
      <c r="L160" s="43"/>
      <c r="M160" s="34">
        <f t="shared" si="65"/>
        <v>0</v>
      </c>
      <c r="N160" s="55"/>
      <c r="O160" s="43"/>
      <c r="P160" s="34">
        <f t="shared" si="68"/>
        <v>0</v>
      </c>
      <c r="Q160" s="35">
        <f t="shared" si="67"/>
        <v>5004.46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68"/>
        <v>0</v>
      </c>
      <c r="Q161" s="41">
        <f t="shared" si="67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>
        <v>4734.32</v>
      </c>
      <c r="H162" s="43"/>
      <c r="I162" s="43"/>
      <c r="J162" s="34">
        <f t="shared" si="63"/>
        <v>4734.32</v>
      </c>
      <c r="K162" s="55"/>
      <c r="L162" s="43"/>
      <c r="M162" s="34">
        <f t="shared" si="65"/>
        <v>0</v>
      </c>
      <c r="N162" s="55"/>
      <c r="O162" s="43"/>
      <c r="P162" s="34">
        <f t="shared" si="68"/>
        <v>0</v>
      </c>
      <c r="Q162" s="35">
        <f t="shared" si="67"/>
        <v>4734.32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8"/>
        <v>0</v>
      </c>
      <c r="Q163" s="41">
        <f t="shared" si="67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>
        <v>2578.79</v>
      </c>
      <c r="H164" s="43"/>
      <c r="I164" s="43"/>
      <c r="J164" s="34">
        <f t="shared" si="63"/>
        <v>2578.79</v>
      </c>
      <c r="K164" s="55"/>
      <c r="L164" s="43"/>
      <c r="M164" s="34">
        <f t="shared" si="65"/>
        <v>0</v>
      </c>
      <c r="N164" s="55"/>
      <c r="O164" s="43"/>
      <c r="P164" s="34">
        <f t="shared" si="68"/>
        <v>0</v>
      </c>
      <c r="Q164" s="35">
        <f t="shared" si="67"/>
        <v>2578.79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>
        <v>2304</v>
      </c>
      <c r="H166" s="43"/>
      <c r="I166" s="43"/>
      <c r="J166" s="34">
        <f t="shared" si="63"/>
        <v>2304</v>
      </c>
      <c r="K166" s="55"/>
      <c r="L166" s="43"/>
      <c r="M166" s="34">
        <f t="shared" ref="M166" si="69">SUM(K166:L166)</f>
        <v>0</v>
      </c>
      <c r="N166" s="55"/>
      <c r="O166" s="43"/>
      <c r="P166" s="34">
        <f t="shared" ref="P166" si="70">SUM(N166:O166)</f>
        <v>0</v>
      </c>
      <c r="Q166" s="35">
        <f t="shared" si="67"/>
        <v>2304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>
        <v>8329.1299999999992</v>
      </c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68"/>
        <v>0</v>
      </c>
      <c r="Q169" s="41">
        <f t="shared" si="67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3"/>
        <v>0</v>
      </c>
      <c r="K170" s="55">
        <v>0</v>
      </c>
      <c r="L170" s="43"/>
      <c r="M170" s="34">
        <f t="shared" si="65"/>
        <v>0</v>
      </c>
      <c r="N170" s="55"/>
      <c r="O170" s="43"/>
      <c r="P170" s="34">
        <f t="shared" si="68"/>
        <v>0</v>
      </c>
      <c r="Q170" s="35">
        <f t="shared" si="67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1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2">SUM(N171:O171)</f>
        <v>0</v>
      </c>
      <c r="Q171" s="41">
        <f t="shared" si="67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>
        <v>647.29</v>
      </c>
      <c r="H172" s="43"/>
      <c r="I172" s="43"/>
      <c r="J172" s="34">
        <f t="shared" si="63"/>
        <v>647.29</v>
      </c>
      <c r="K172" s="55"/>
      <c r="L172" s="43"/>
      <c r="M172" s="34">
        <f t="shared" si="65"/>
        <v>0</v>
      </c>
      <c r="N172" s="55"/>
      <c r="O172" s="43"/>
      <c r="P172" s="34">
        <f t="shared" ref="P172" si="73">SUM(N172:O172)</f>
        <v>0</v>
      </c>
      <c r="Q172" s="35">
        <f t="shared" si="67"/>
        <v>647.29</v>
      </c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4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5">SUM(N173:O173)</f>
        <v>0</v>
      </c>
      <c r="Q173" s="41">
        <f t="shared" ref="Q173" si="76">P173+M173+J173</f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>
        <v>0</v>
      </c>
      <c r="H174" s="43"/>
      <c r="I174" s="43"/>
      <c r="J174" s="34">
        <f t="shared" si="63"/>
        <v>0</v>
      </c>
      <c r="K174" s="55"/>
      <c r="L174" s="43"/>
      <c r="M174" s="34">
        <f t="shared" si="65"/>
        <v>0</v>
      </c>
      <c r="N174" s="55"/>
      <c r="O174" s="43"/>
      <c r="P174" s="34">
        <f t="shared" ref="P174" si="77">SUM(N174:O174)</f>
        <v>0</v>
      </c>
      <c r="Q174" s="35">
        <f t="shared" si="67"/>
        <v>0</v>
      </c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78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79">SUM(N175:O175)</f>
        <v>0</v>
      </c>
      <c r="Q175" s="41">
        <f t="shared" ref="Q175" si="80">P175+M175+J175</f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>
        <v>0</v>
      </c>
      <c r="H176" s="43"/>
      <c r="I176" s="43"/>
      <c r="J176" s="34">
        <f t="shared" si="63"/>
        <v>0</v>
      </c>
      <c r="K176" s="55"/>
      <c r="L176" s="43"/>
      <c r="M176" s="34">
        <f t="shared" si="65"/>
        <v>0</v>
      </c>
      <c r="N176" s="55"/>
      <c r="O176" s="43"/>
      <c r="P176" s="34">
        <f t="shared" ref="P176" si="81">SUM(N176:O176)</f>
        <v>0</v>
      </c>
      <c r="Q176" s="35">
        <f t="shared" si="67"/>
        <v>0</v>
      </c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63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8"/>
        <v>0</v>
      </c>
      <c r="Q177" s="41">
        <f t="shared" si="67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>
        <v>1000</v>
      </c>
      <c r="H178" s="45"/>
      <c r="I178" s="45"/>
      <c r="J178" s="24">
        <f t="shared" si="63"/>
        <v>1000</v>
      </c>
      <c r="K178" s="56"/>
      <c r="L178" s="45"/>
      <c r="M178" s="24">
        <f t="shared" si="65"/>
        <v>0</v>
      </c>
      <c r="N178" s="56"/>
      <c r="O178" s="45"/>
      <c r="P178" s="24">
        <f t="shared" si="68"/>
        <v>0</v>
      </c>
      <c r="Q178" s="25">
        <f t="shared" si="67"/>
        <v>1000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 customHeight="1" x14ac:dyDescent="0.2">
      <c r="A180" s="104" t="s">
        <v>149</v>
      </c>
      <c r="B180" s="105"/>
      <c r="C180" s="108" t="s">
        <v>150</v>
      </c>
      <c r="D180" s="101"/>
      <c r="E180" s="16">
        <f>E182+E184+E186+E188++E202+E204+E206+E214+E216</f>
        <v>92946</v>
      </c>
      <c r="F180" s="17">
        <f t="shared" ref="F180:H180" si="82">F182+F184+F186+F188++F202+F204+F206+F214+F216</f>
        <v>32489</v>
      </c>
      <c r="G180" s="17">
        <f>G182+G184+G186+G188++G202+G204+G206+G214+G216</f>
        <v>283009</v>
      </c>
      <c r="H180" s="17">
        <f t="shared" si="82"/>
        <v>500</v>
      </c>
      <c r="I180" s="17">
        <f>I182+I184+I186+I188++I202+I204+I206+I214+I216</f>
        <v>600</v>
      </c>
      <c r="J180" s="19">
        <f>SUM(E180:I180)</f>
        <v>409544</v>
      </c>
      <c r="K180" s="52">
        <f>K182+K184+K186+K188++K202+K204+K206+K214+K216</f>
        <v>408307</v>
      </c>
      <c r="L180" s="17">
        <f>L182+L184+L186+L188++L202+L204+L206+L214+L216</f>
        <v>0</v>
      </c>
      <c r="M180" s="19">
        <f t="shared" ref="M180:M207" si="83">SUM(K180:L180)</f>
        <v>408307</v>
      </c>
      <c r="N180" s="52">
        <f>N182+N184+N186+N188++N202+N204+N206+N214+N216</f>
        <v>0</v>
      </c>
      <c r="O180" s="17">
        <f>O182+O184+O186+O188++O202+O204+O206+O214+O216</f>
        <v>90700</v>
      </c>
      <c r="P180" s="19">
        <f>SUM(N180:O180)</f>
        <v>90700</v>
      </c>
      <c r="Q180" s="20">
        <f>P180+M180+J180</f>
        <v>908551</v>
      </c>
    </row>
    <row r="181" spans="1:17" ht="13.5" customHeight="1" thickBot="1" x14ac:dyDescent="0.25">
      <c r="A181" s="106"/>
      <c r="B181" s="107"/>
      <c r="C181" s="109"/>
      <c r="D181" s="102"/>
      <c r="E181" s="21">
        <f t="shared" ref="E181:I181" si="84">E183+E185+E187+E189++E203+E205+E207+E215+E217</f>
        <v>16557.7</v>
      </c>
      <c r="F181" s="22">
        <f t="shared" si="84"/>
        <v>5708.08</v>
      </c>
      <c r="G181" s="22">
        <f t="shared" si="84"/>
        <v>39717.429999999993</v>
      </c>
      <c r="H181" s="22">
        <f t="shared" si="84"/>
        <v>261.02999999999997</v>
      </c>
      <c r="I181" s="22">
        <f t="shared" si="84"/>
        <v>159.97</v>
      </c>
      <c r="J181" s="24">
        <f t="shared" ref="J181:J217" si="85">SUM(E181:I181)</f>
        <v>62404.209999999992</v>
      </c>
      <c r="K181" s="53">
        <f t="shared" ref="K181:L181" si="86">K183+K185+K187+K189++K203+K205+K207+K215+K217</f>
        <v>0</v>
      </c>
      <c r="L181" s="22">
        <f t="shared" si="86"/>
        <v>0</v>
      </c>
      <c r="M181" s="24">
        <f t="shared" si="83"/>
        <v>0</v>
      </c>
      <c r="N181" s="53">
        <f>N183+N185+N187+N189++N203+N205+N207+N215+N217</f>
        <v>0</v>
      </c>
      <c r="O181" s="22">
        <f t="shared" ref="O181" si="87">O183+O185+O187+O189++O203+O205+O207+O215+O217</f>
        <v>11575.98</v>
      </c>
      <c r="P181" s="24">
        <f t="shared" ref="P181:P217" si="88">SUM(N181:O181)</f>
        <v>11575.98</v>
      </c>
      <c r="Q181" s="25">
        <f t="shared" ref="Q181:Q217" si="89">P181+M181+J181</f>
        <v>73980.189999999988</v>
      </c>
    </row>
    <row r="182" spans="1:17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85"/>
        <v>76516</v>
      </c>
      <c r="K182" s="54">
        <v>0</v>
      </c>
      <c r="L182" s="27">
        <v>0</v>
      </c>
      <c r="M182" s="29">
        <f t="shared" si="83"/>
        <v>0</v>
      </c>
      <c r="N182" s="54">
        <v>0</v>
      </c>
      <c r="O182" s="27">
        <v>0</v>
      </c>
      <c r="P182" s="29">
        <f t="shared" si="88"/>
        <v>0</v>
      </c>
      <c r="Q182" s="30">
        <f t="shared" si="89"/>
        <v>76516</v>
      </c>
    </row>
    <row r="183" spans="1:17" x14ac:dyDescent="0.2">
      <c r="A183" s="103"/>
      <c r="B183" s="93"/>
      <c r="C183" s="95"/>
      <c r="D183" s="36"/>
      <c r="E183" s="42">
        <v>10202.81</v>
      </c>
      <c r="F183" s="43">
        <v>3472.01</v>
      </c>
      <c r="G183" s="43">
        <v>2587.56</v>
      </c>
      <c r="H183" s="43">
        <v>261.02999999999997</v>
      </c>
      <c r="I183" s="43"/>
      <c r="J183" s="34">
        <f t="shared" si="85"/>
        <v>16523.41</v>
      </c>
      <c r="K183" s="55"/>
      <c r="L183" s="43"/>
      <c r="M183" s="34">
        <f t="shared" si="83"/>
        <v>0</v>
      </c>
      <c r="N183" s="55"/>
      <c r="O183" s="43"/>
      <c r="P183" s="34">
        <f t="shared" si="88"/>
        <v>0</v>
      </c>
      <c r="Q183" s="35">
        <f t="shared" si="89"/>
        <v>16523.41</v>
      </c>
    </row>
    <row r="184" spans="1:17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85"/>
        <v>2300</v>
      </c>
      <c r="K184" s="44">
        <v>0</v>
      </c>
      <c r="L184" s="38">
        <v>0</v>
      </c>
      <c r="M184" s="40">
        <f t="shared" si="83"/>
        <v>0</v>
      </c>
      <c r="N184" s="44">
        <v>0</v>
      </c>
      <c r="O184" s="38">
        <v>0</v>
      </c>
      <c r="P184" s="40">
        <f t="shared" si="88"/>
        <v>0</v>
      </c>
      <c r="Q184" s="41">
        <f t="shared" si="89"/>
        <v>2300</v>
      </c>
    </row>
    <row r="185" spans="1:17" x14ac:dyDescent="0.2">
      <c r="A185" s="91"/>
      <c r="B185" s="93"/>
      <c r="C185" s="95"/>
      <c r="D185" s="36"/>
      <c r="E185" s="42"/>
      <c r="F185" s="43"/>
      <c r="G185" s="43">
        <v>36</v>
      </c>
      <c r="H185" s="43"/>
      <c r="I185" s="43"/>
      <c r="J185" s="34">
        <f t="shared" si="85"/>
        <v>36</v>
      </c>
      <c r="K185" s="55"/>
      <c r="L185" s="43"/>
      <c r="M185" s="34">
        <f t="shared" si="83"/>
        <v>0</v>
      </c>
      <c r="N185" s="55"/>
      <c r="O185" s="43"/>
      <c r="P185" s="34">
        <f t="shared" si="88"/>
        <v>0</v>
      </c>
      <c r="Q185" s="35">
        <f t="shared" si="89"/>
        <v>36</v>
      </c>
    </row>
    <row r="186" spans="1:17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85"/>
        <v>17100</v>
      </c>
      <c r="K186" s="44">
        <v>0</v>
      </c>
      <c r="L186" s="38">
        <v>0</v>
      </c>
      <c r="M186" s="40">
        <f t="shared" si="83"/>
        <v>0</v>
      </c>
      <c r="N186" s="44">
        <v>0</v>
      </c>
      <c r="O186" s="38">
        <v>0</v>
      </c>
      <c r="P186" s="40">
        <f t="shared" si="88"/>
        <v>0</v>
      </c>
      <c r="Q186" s="41">
        <f t="shared" si="89"/>
        <v>17100</v>
      </c>
    </row>
    <row r="187" spans="1:17" x14ac:dyDescent="0.2">
      <c r="A187" s="91"/>
      <c r="B187" s="93"/>
      <c r="C187" s="95"/>
      <c r="D187" s="36"/>
      <c r="E187" s="42"/>
      <c r="F187" s="43"/>
      <c r="G187" s="43">
        <v>857.98</v>
      </c>
      <c r="H187" s="43"/>
      <c r="I187" s="43"/>
      <c r="J187" s="34">
        <f t="shared" si="85"/>
        <v>857.98</v>
      </c>
      <c r="K187" s="55"/>
      <c r="L187" s="43"/>
      <c r="M187" s="34">
        <f t="shared" si="83"/>
        <v>0</v>
      </c>
      <c r="N187" s="55"/>
      <c r="O187" s="43"/>
      <c r="P187" s="34">
        <f t="shared" si="88"/>
        <v>0</v>
      </c>
      <c r="Q187" s="35">
        <f t="shared" si="89"/>
        <v>857.98</v>
      </c>
    </row>
    <row r="188" spans="1:17" ht="12.75" customHeight="1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E190+E192+E194+E196+E198+E200</f>
        <v>0</v>
      </c>
      <c r="F188" s="38">
        <f t="shared" ref="F188:I188" si="90">F190+F192+F194+F196+F198+F200</f>
        <v>0</v>
      </c>
      <c r="G188" s="38">
        <f t="shared" si="90"/>
        <v>13000</v>
      </c>
      <c r="H188" s="38">
        <f t="shared" si="90"/>
        <v>0</v>
      </c>
      <c r="I188" s="38">
        <f t="shared" si="90"/>
        <v>600</v>
      </c>
      <c r="J188" s="29">
        <f t="shared" si="85"/>
        <v>13600</v>
      </c>
      <c r="K188" s="44">
        <f t="shared" ref="K188:L188" si="91">K190+K192+K194+K196+K198+K200</f>
        <v>0</v>
      </c>
      <c r="L188" s="38">
        <f t="shared" si="91"/>
        <v>0</v>
      </c>
      <c r="M188" s="40">
        <f t="shared" si="83"/>
        <v>0</v>
      </c>
      <c r="N188" s="44">
        <f t="shared" ref="N188" si="92">N190+N192+N194+N196+N198+N200</f>
        <v>0</v>
      </c>
      <c r="O188" s="38">
        <f>O190+O192+O194+O196+O198+O200</f>
        <v>90700</v>
      </c>
      <c r="P188" s="40">
        <f t="shared" si="88"/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42">
        <f t="shared" ref="E189:I189" si="93">E191+E193+E195+E197+E199+E201</f>
        <v>0</v>
      </c>
      <c r="F189" s="57">
        <f t="shared" si="93"/>
        <v>0</v>
      </c>
      <c r="G189" s="57">
        <f t="shared" si="93"/>
        <v>2035.09</v>
      </c>
      <c r="H189" s="57">
        <f t="shared" si="93"/>
        <v>0</v>
      </c>
      <c r="I189" s="57">
        <f t="shared" si="93"/>
        <v>159.97</v>
      </c>
      <c r="J189" s="34">
        <f t="shared" si="85"/>
        <v>2195.06</v>
      </c>
      <c r="K189" s="57">
        <f t="shared" ref="K189:L189" si="94">K191+K193+K195+K197+K199+K201</f>
        <v>0</v>
      </c>
      <c r="L189" s="32">
        <f t="shared" si="94"/>
        <v>0</v>
      </c>
      <c r="M189" s="34">
        <f t="shared" si="83"/>
        <v>0</v>
      </c>
      <c r="N189" s="57">
        <f t="shared" ref="N189:O189" si="95">N191+N193+N195+N197+N199+N201</f>
        <v>0</v>
      </c>
      <c r="O189" s="32">
        <f t="shared" si="95"/>
        <v>11575.98</v>
      </c>
      <c r="P189" s="34">
        <f t="shared" si="88"/>
        <v>11575.98</v>
      </c>
      <c r="Q189" s="35">
        <f t="shared" si="89"/>
        <v>13771.039999999999</v>
      </c>
    </row>
    <row r="190" spans="1:17" ht="12.75" customHeight="1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85"/>
        <v>1500</v>
      </c>
      <c r="K190" s="44">
        <v>0</v>
      </c>
      <c r="L190" s="38">
        <v>0</v>
      </c>
      <c r="M190" s="40">
        <f t="shared" si="83"/>
        <v>0</v>
      </c>
      <c r="N190" s="44">
        <v>0</v>
      </c>
      <c r="O190" s="38">
        <v>10000</v>
      </c>
      <c r="P190" s="40">
        <f t="shared" si="88"/>
        <v>10000</v>
      </c>
      <c r="Q190" s="41">
        <f t="shared" si="89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>
        <v>262.83</v>
      </c>
      <c r="H191" s="43"/>
      <c r="I191" s="43"/>
      <c r="J191" s="34">
        <f t="shared" si="85"/>
        <v>262.83</v>
      </c>
      <c r="K191" s="55"/>
      <c r="L191" s="43"/>
      <c r="M191" s="34">
        <f t="shared" si="83"/>
        <v>0</v>
      </c>
      <c r="N191" s="55"/>
      <c r="O191" s="43">
        <v>0</v>
      </c>
      <c r="P191" s="34">
        <f t="shared" si="88"/>
        <v>0</v>
      </c>
      <c r="Q191" s="35">
        <f t="shared" si="89"/>
        <v>262.83</v>
      </c>
    </row>
    <row r="192" spans="1:17" ht="12.75" customHeight="1" x14ac:dyDescent="0.2">
      <c r="A192" s="91"/>
      <c r="B192" s="93" t="s">
        <v>281</v>
      </c>
      <c r="C192" s="95" t="s">
        <v>287</v>
      </c>
      <c r="D192" s="36" t="s">
        <v>120</v>
      </c>
      <c r="E192" s="37">
        <v>0</v>
      </c>
      <c r="F192" s="38">
        <v>0</v>
      </c>
      <c r="G192" s="38">
        <v>2100</v>
      </c>
      <c r="H192" s="38">
        <v>0</v>
      </c>
      <c r="I192" s="38">
        <v>0</v>
      </c>
      <c r="J192" s="29">
        <f t="shared" si="85"/>
        <v>2100</v>
      </c>
      <c r="K192" s="44">
        <v>0</v>
      </c>
      <c r="L192" s="38">
        <v>0</v>
      </c>
      <c r="M192" s="40">
        <f t="shared" si="83"/>
        <v>0</v>
      </c>
      <c r="N192" s="44">
        <v>0</v>
      </c>
      <c r="O192" s="38">
        <v>53376</v>
      </c>
      <c r="P192" s="40">
        <f t="shared" si="88"/>
        <v>53376</v>
      </c>
      <c r="Q192" s="41">
        <f t="shared" si="89"/>
        <v>55476</v>
      </c>
    </row>
    <row r="193" spans="1:17" x14ac:dyDescent="0.2">
      <c r="A193" s="91"/>
      <c r="B193" s="93"/>
      <c r="C193" s="95"/>
      <c r="D193" s="36"/>
      <c r="E193" s="42"/>
      <c r="F193" s="43"/>
      <c r="G193" s="43">
        <v>345.62</v>
      </c>
      <c r="H193" s="43"/>
      <c r="I193" s="43"/>
      <c r="J193" s="34">
        <f t="shared" si="85"/>
        <v>345.62</v>
      </c>
      <c r="K193" s="55"/>
      <c r="L193" s="43"/>
      <c r="M193" s="34">
        <f t="shared" si="83"/>
        <v>0</v>
      </c>
      <c r="N193" s="55"/>
      <c r="O193" s="43">
        <v>8895.98</v>
      </c>
      <c r="P193" s="34">
        <f t="shared" si="88"/>
        <v>8895.98</v>
      </c>
      <c r="Q193" s="35">
        <f t="shared" si="89"/>
        <v>9241.6</v>
      </c>
    </row>
    <row r="194" spans="1:17" ht="12.75" customHeight="1" x14ac:dyDescent="0.2">
      <c r="A194" s="91"/>
      <c r="B194" s="93" t="s">
        <v>281</v>
      </c>
      <c r="C194" s="95" t="s">
        <v>288</v>
      </c>
      <c r="D194" s="36" t="s">
        <v>120</v>
      </c>
      <c r="E194" s="37">
        <v>0</v>
      </c>
      <c r="F194" s="38">
        <v>0</v>
      </c>
      <c r="G194" s="38">
        <v>2500</v>
      </c>
      <c r="H194" s="38">
        <v>0</v>
      </c>
      <c r="I194" s="38">
        <v>0</v>
      </c>
      <c r="J194" s="29">
        <f t="shared" si="85"/>
        <v>2500</v>
      </c>
      <c r="K194" s="44">
        <v>0</v>
      </c>
      <c r="L194" s="38">
        <v>0</v>
      </c>
      <c r="M194" s="40">
        <f t="shared" ref="M194:M195" si="96">SUM(K194:L194)</f>
        <v>0</v>
      </c>
      <c r="N194" s="44">
        <v>0</v>
      </c>
      <c r="O194" s="38">
        <v>11244</v>
      </c>
      <c r="P194" s="40">
        <f t="shared" ref="P194:P195" si="97">SUM(N194:O194)</f>
        <v>11244</v>
      </c>
      <c r="Q194" s="41">
        <f t="shared" si="89"/>
        <v>13744</v>
      </c>
    </row>
    <row r="195" spans="1:17" x14ac:dyDescent="0.2">
      <c r="A195" s="91"/>
      <c r="B195" s="93"/>
      <c r="C195" s="95"/>
      <c r="D195" s="36"/>
      <c r="E195" s="42"/>
      <c r="F195" s="43"/>
      <c r="G195" s="43">
        <v>434.05</v>
      </c>
      <c r="H195" s="43"/>
      <c r="I195" s="43"/>
      <c r="J195" s="34">
        <f t="shared" si="85"/>
        <v>434.05</v>
      </c>
      <c r="K195" s="55"/>
      <c r="L195" s="43"/>
      <c r="M195" s="34">
        <f t="shared" si="96"/>
        <v>0</v>
      </c>
      <c r="N195" s="55"/>
      <c r="O195" s="43">
        <v>0</v>
      </c>
      <c r="P195" s="34">
        <f t="shared" si="97"/>
        <v>0</v>
      </c>
      <c r="Q195" s="35">
        <f t="shared" si="89"/>
        <v>434.05</v>
      </c>
    </row>
    <row r="196" spans="1:17" ht="12.75" customHeight="1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85"/>
        <v>900</v>
      </c>
      <c r="K196" s="44">
        <v>0</v>
      </c>
      <c r="L196" s="38">
        <v>0</v>
      </c>
      <c r="M196" s="40">
        <f t="shared" si="83"/>
        <v>0</v>
      </c>
      <c r="N196" s="44">
        <v>0</v>
      </c>
      <c r="O196" s="38">
        <v>16080</v>
      </c>
      <c r="P196" s="40">
        <f t="shared" si="88"/>
        <v>16080</v>
      </c>
      <c r="Q196" s="41">
        <f t="shared" si="89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>
        <v>57.63</v>
      </c>
      <c r="H197" s="43"/>
      <c r="I197" s="43"/>
      <c r="J197" s="34">
        <f t="shared" si="85"/>
        <v>57.63</v>
      </c>
      <c r="K197" s="55"/>
      <c r="L197" s="43"/>
      <c r="M197" s="34">
        <f t="shared" si="83"/>
        <v>0</v>
      </c>
      <c r="N197" s="55"/>
      <c r="O197" s="43">
        <v>2680</v>
      </c>
      <c r="P197" s="34">
        <f t="shared" si="88"/>
        <v>2680</v>
      </c>
      <c r="Q197" s="35">
        <f t="shared" si="89"/>
        <v>2737.63</v>
      </c>
    </row>
    <row r="198" spans="1:17" ht="12.75" customHeight="1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ref="J198:J201" si="98">SUM(E198:I198)</f>
        <v>6600</v>
      </c>
      <c r="K198" s="44">
        <v>0</v>
      </c>
      <c r="L198" s="38">
        <v>0</v>
      </c>
      <c r="M198" s="40">
        <f t="shared" ref="M198:M201" si="99">SUM(K198:L198)</f>
        <v>0</v>
      </c>
      <c r="N198" s="44">
        <v>0</v>
      </c>
      <c r="O198" s="38">
        <v>0</v>
      </c>
      <c r="P198" s="40">
        <f t="shared" ref="P198:P201" si="100">SUM(N198:O198)</f>
        <v>0</v>
      </c>
      <c r="Q198" s="41">
        <f t="shared" si="89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>
        <v>695.87</v>
      </c>
      <c r="H199" s="43"/>
      <c r="I199" s="43">
        <v>159.97</v>
      </c>
      <c r="J199" s="34">
        <f t="shared" si="98"/>
        <v>855.84</v>
      </c>
      <c r="K199" s="55"/>
      <c r="L199" s="43"/>
      <c r="M199" s="34">
        <f t="shared" si="99"/>
        <v>0</v>
      </c>
      <c r="N199" s="55"/>
      <c r="O199" s="43"/>
      <c r="P199" s="34">
        <f t="shared" si="100"/>
        <v>0</v>
      </c>
      <c r="Q199" s="35">
        <f t="shared" si="89"/>
        <v>855.84</v>
      </c>
    </row>
    <row r="200" spans="1:17" ht="12.75" customHeight="1" x14ac:dyDescent="0.2">
      <c r="A200" s="91"/>
      <c r="B200" s="93" t="s">
        <v>157</v>
      </c>
      <c r="C200" s="95" t="s">
        <v>308</v>
      </c>
      <c r="D200" s="36" t="s">
        <v>120</v>
      </c>
      <c r="E200" s="37">
        <v>0</v>
      </c>
      <c r="F200" s="38">
        <v>0</v>
      </c>
      <c r="G200" s="38">
        <v>0</v>
      </c>
      <c r="H200" s="38">
        <v>0</v>
      </c>
      <c r="I200" s="38">
        <v>0</v>
      </c>
      <c r="J200" s="29">
        <f t="shared" si="98"/>
        <v>0</v>
      </c>
      <c r="K200" s="44">
        <v>0</v>
      </c>
      <c r="L200" s="38">
        <v>0</v>
      </c>
      <c r="M200" s="40">
        <f t="shared" si="99"/>
        <v>0</v>
      </c>
      <c r="N200" s="44">
        <v>0</v>
      </c>
      <c r="O200" s="38">
        <v>0</v>
      </c>
      <c r="P200" s="40">
        <f t="shared" si="100"/>
        <v>0</v>
      </c>
      <c r="Q200" s="41">
        <f t="shared" si="89"/>
        <v>0</v>
      </c>
    </row>
    <row r="201" spans="1:17" x14ac:dyDescent="0.2">
      <c r="A201" s="91"/>
      <c r="B201" s="93"/>
      <c r="C201" s="95"/>
      <c r="D201" s="36"/>
      <c r="E201" s="42"/>
      <c r="F201" s="43"/>
      <c r="G201" s="43">
        <v>239.09</v>
      </c>
      <c r="H201" s="43"/>
      <c r="I201" s="43"/>
      <c r="J201" s="34">
        <f t="shared" si="98"/>
        <v>239.09</v>
      </c>
      <c r="K201" s="55"/>
      <c r="L201" s="43"/>
      <c r="M201" s="34">
        <f t="shared" si="99"/>
        <v>0</v>
      </c>
      <c r="N201" s="55"/>
      <c r="O201" s="43"/>
      <c r="P201" s="34">
        <f t="shared" si="100"/>
        <v>0</v>
      </c>
      <c r="Q201" s="35">
        <f t="shared" si="89"/>
        <v>239.09</v>
      </c>
    </row>
    <row r="202" spans="1:17" x14ac:dyDescent="0.2">
      <c r="A202" s="91" t="s">
        <v>159</v>
      </c>
      <c r="B202" s="93"/>
      <c r="C202" s="95" t="s">
        <v>160</v>
      </c>
      <c r="D202" s="36" t="s">
        <v>154</v>
      </c>
      <c r="E202" s="37">
        <v>0</v>
      </c>
      <c r="F202" s="38">
        <v>0</v>
      </c>
      <c r="G202" s="38">
        <v>133000</v>
      </c>
      <c r="H202" s="38">
        <v>0</v>
      </c>
      <c r="I202" s="38">
        <v>0</v>
      </c>
      <c r="J202" s="29">
        <f t="shared" si="85"/>
        <v>133000</v>
      </c>
      <c r="K202" s="44">
        <v>0</v>
      </c>
      <c r="L202" s="38">
        <v>0</v>
      </c>
      <c r="M202" s="40">
        <f t="shared" si="83"/>
        <v>0</v>
      </c>
      <c r="N202" s="44">
        <v>0</v>
      </c>
      <c r="O202" s="38">
        <v>0</v>
      </c>
      <c r="P202" s="40">
        <f t="shared" si="88"/>
        <v>0</v>
      </c>
      <c r="Q202" s="41">
        <f t="shared" si="89"/>
        <v>133000</v>
      </c>
    </row>
    <row r="203" spans="1:17" x14ac:dyDescent="0.2">
      <c r="A203" s="91"/>
      <c r="B203" s="93"/>
      <c r="C203" s="95"/>
      <c r="D203" s="36"/>
      <c r="E203" s="42"/>
      <c r="F203" s="43"/>
      <c r="G203" s="43">
        <v>8179.74</v>
      </c>
      <c r="H203" s="43"/>
      <c r="I203" s="43"/>
      <c r="J203" s="34">
        <f t="shared" si="85"/>
        <v>8179.74</v>
      </c>
      <c r="K203" s="55"/>
      <c r="L203" s="43"/>
      <c r="M203" s="34">
        <f t="shared" si="83"/>
        <v>0</v>
      </c>
      <c r="N203" s="55"/>
      <c r="O203" s="43"/>
      <c r="P203" s="34">
        <f t="shared" si="88"/>
        <v>0</v>
      </c>
      <c r="Q203" s="35">
        <f t="shared" si="89"/>
        <v>8179.74</v>
      </c>
    </row>
    <row r="204" spans="1:17" ht="12.75" customHeight="1" x14ac:dyDescent="0.2">
      <c r="A204" s="91" t="s">
        <v>161</v>
      </c>
      <c r="B204" s="93"/>
      <c r="C204" s="95" t="s">
        <v>162</v>
      </c>
      <c r="D204" s="36" t="s">
        <v>26</v>
      </c>
      <c r="E204" s="37">
        <v>0</v>
      </c>
      <c r="F204" s="38">
        <v>0</v>
      </c>
      <c r="G204" s="38">
        <v>5500</v>
      </c>
      <c r="H204" s="38">
        <v>0</v>
      </c>
      <c r="I204" s="38">
        <v>0</v>
      </c>
      <c r="J204" s="29">
        <f t="shared" si="85"/>
        <v>5500</v>
      </c>
      <c r="K204" s="44">
        <v>7000</v>
      </c>
      <c r="L204" s="38">
        <v>0</v>
      </c>
      <c r="M204" s="40">
        <f t="shared" si="83"/>
        <v>7000</v>
      </c>
      <c r="N204" s="44">
        <v>0</v>
      </c>
      <c r="O204" s="38">
        <v>0</v>
      </c>
      <c r="P204" s="40">
        <f t="shared" si="88"/>
        <v>0</v>
      </c>
      <c r="Q204" s="41">
        <f t="shared" si="89"/>
        <v>12500</v>
      </c>
    </row>
    <row r="205" spans="1:17" x14ac:dyDescent="0.2">
      <c r="A205" s="91"/>
      <c r="B205" s="93"/>
      <c r="C205" s="95"/>
      <c r="D205" s="36"/>
      <c r="E205" s="42"/>
      <c r="F205" s="43"/>
      <c r="G205" s="43">
        <v>0</v>
      </c>
      <c r="H205" s="43"/>
      <c r="I205" s="43"/>
      <c r="J205" s="34">
        <f t="shared" si="85"/>
        <v>0</v>
      </c>
      <c r="K205" s="55">
        <v>0</v>
      </c>
      <c r="L205" s="43"/>
      <c r="M205" s="34">
        <f t="shared" si="83"/>
        <v>0</v>
      </c>
      <c r="N205" s="55"/>
      <c r="O205" s="43"/>
      <c r="P205" s="34">
        <f t="shared" si="88"/>
        <v>0</v>
      </c>
      <c r="Q205" s="35">
        <f t="shared" si="89"/>
        <v>0</v>
      </c>
    </row>
    <row r="206" spans="1:17" x14ac:dyDescent="0.2">
      <c r="A206" s="91" t="s">
        <v>163</v>
      </c>
      <c r="B206" s="93"/>
      <c r="C206" s="95" t="s">
        <v>164</v>
      </c>
      <c r="D206" s="111"/>
      <c r="E206" s="37">
        <f>E208+E210+E212</f>
        <v>0</v>
      </c>
      <c r="F206" s="38">
        <f t="shared" ref="F206:I207" si="101">F208+F210+F212</f>
        <v>0</v>
      </c>
      <c r="G206" s="38">
        <f>G208+G210+G212</f>
        <v>79500</v>
      </c>
      <c r="H206" s="38">
        <f t="shared" ref="H206:I206" si="102">H208+H210+H212</f>
        <v>0</v>
      </c>
      <c r="I206" s="38">
        <f t="shared" si="102"/>
        <v>0</v>
      </c>
      <c r="J206" s="29">
        <f t="shared" si="85"/>
        <v>79500</v>
      </c>
      <c r="K206" s="44">
        <f t="shared" ref="K206:L207" si="103">K208+K210+K212</f>
        <v>0</v>
      </c>
      <c r="L206" s="38">
        <f t="shared" si="103"/>
        <v>0</v>
      </c>
      <c r="M206" s="40">
        <f t="shared" si="83"/>
        <v>0</v>
      </c>
      <c r="N206" s="44">
        <f t="shared" ref="N206:O207" si="104">N208+N210+N212</f>
        <v>0</v>
      </c>
      <c r="O206" s="38">
        <f t="shared" si="104"/>
        <v>0</v>
      </c>
      <c r="P206" s="40">
        <f t="shared" si="88"/>
        <v>0</v>
      </c>
      <c r="Q206" s="41">
        <f>P206+M206+J206</f>
        <v>79500</v>
      </c>
    </row>
    <row r="207" spans="1:17" x14ac:dyDescent="0.2">
      <c r="A207" s="91"/>
      <c r="B207" s="93"/>
      <c r="C207" s="95"/>
      <c r="D207" s="111"/>
      <c r="E207" s="31">
        <f>E209+E211+E213</f>
        <v>0</v>
      </c>
      <c r="F207" s="32">
        <f t="shared" si="101"/>
        <v>0</v>
      </c>
      <c r="G207" s="32">
        <f t="shared" si="101"/>
        <v>20291.53</v>
      </c>
      <c r="H207" s="32">
        <f t="shared" si="101"/>
        <v>0</v>
      </c>
      <c r="I207" s="32">
        <f t="shared" si="101"/>
        <v>0</v>
      </c>
      <c r="J207" s="34">
        <f t="shared" si="85"/>
        <v>20291.53</v>
      </c>
      <c r="K207" s="57">
        <f t="shared" si="103"/>
        <v>0</v>
      </c>
      <c r="L207" s="32">
        <f t="shared" si="103"/>
        <v>0</v>
      </c>
      <c r="M207" s="34">
        <f t="shared" si="83"/>
        <v>0</v>
      </c>
      <c r="N207" s="57">
        <f t="shared" si="104"/>
        <v>0</v>
      </c>
      <c r="O207" s="32">
        <f t="shared" si="104"/>
        <v>0</v>
      </c>
      <c r="P207" s="34">
        <f t="shared" si="88"/>
        <v>0</v>
      </c>
      <c r="Q207" s="35">
        <f>P207+M207+J207</f>
        <v>20291.53</v>
      </c>
    </row>
    <row r="208" spans="1:17" x14ac:dyDescent="0.2">
      <c r="A208" s="91"/>
      <c r="B208" s="93" t="s">
        <v>165</v>
      </c>
      <c r="C208" s="95" t="s">
        <v>282</v>
      </c>
      <c r="D208" s="36" t="s">
        <v>31</v>
      </c>
      <c r="E208" s="37">
        <v>0</v>
      </c>
      <c r="F208" s="38">
        <v>0</v>
      </c>
      <c r="G208" s="38">
        <v>62000</v>
      </c>
      <c r="H208" s="38">
        <v>0</v>
      </c>
      <c r="I208" s="38">
        <v>0</v>
      </c>
      <c r="J208" s="29">
        <f>SUM(E208:I208)</f>
        <v>62000</v>
      </c>
      <c r="K208" s="44">
        <v>0</v>
      </c>
      <c r="L208" s="38">
        <v>0</v>
      </c>
      <c r="M208" s="40">
        <f t="shared" ref="M208:M217" si="105">SUM(K208:L208)</f>
        <v>0</v>
      </c>
      <c r="N208" s="44">
        <v>0</v>
      </c>
      <c r="O208" s="38">
        <v>0</v>
      </c>
      <c r="P208" s="40">
        <f t="shared" si="88"/>
        <v>0</v>
      </c>
      <c r="Q208" s="41">
        <f t="shared" si="89"/>
        <v>62000</v>
      </c>
    </row>
    <row r="209" spans="1:17" x14ac:dyDescent="0.2">
      <c r="A209" s="91"/>
      <c r="B209" s="93"/>
      <c r="C209" s="95"/>
      <c r="D209" s="36"/>
      <c r="E209" s="42"/>
      <c r="F209" s="43"/>
      <c r="G209" s="43">
        <v>15147.11</v>
      </c>
      <c r="H209" s="43"/>
      <c r="I209" s="43"/>
      <c r="J209" s="34">
        <f t="shared" si="85"/>
        <v>15147.11</v>
      </c>
      <c r="K209" s="55"/>
      <c r="L209" s="43"/>
      <c r="M209" s="34">
        <f t="shared" si="105"/>
        <v>0</v>
      </c>
      <c r="N209" s="55"/>
      <c r="O209" s="43"/>
      <c r="P209" s="34">
        <f t="shared" si="88"/>
        <v>0</v>
      </c>
      <c r="Q209" s="35">
        <f t="shared" si="89"/>
        <v>15147.11</v>
      </c>
    </row>
    <row r="210" spans="1:17" x14ac:dyDescent="0.2">
      <c r="A210" s="91"/>
      <c r="B210" s="93" t="s">
        <v>165</v>
      </c>
      <c r="C210" s="95" t="s">
        <v>283</v>
      </c>
      <c r="D210" s="36" t="s">
        <v>31</v>
      </c>
      <c r="E210" s="37">
        <v>0</v>
      </c>
      <c r="F210" s="38">
        <v>0</v>
      </c>
      <c r="G210" s="38">
        <v>8000</v>
      </c>
      <c r="H210" s="38">
        <v>0</v>
      </c>
      <c r="I210" s="38">
        <v>0</v>
      </c>
      <c r="J210" s="29">
        <f t="shared" si="85"/>
        <v>8000</v>
      </c>
      <c r="K210" s="44">
        <v>0</v>
      </c>
      <c r="L210" s="38">
        <v>0</v>
      </c>
      <c r="M210" s="40">
        <f t="shared" si="105"/>
        <v>0</v>
      </c>
      <c r="N210" s="44">
        <v>0</v>
      </c>
      <c r="O210" s="38">
        <v>0</v>
      </c>
      <c r="P210" s="40">
        <f t="shared" si="88"/>
        <v>0</v>
      </c>
      <c r="Q210" s="41">
        <f t="shared" si="89"/>
        <v>8000</v>
      </c>
    </row>
    <row r="211" spans="1:17" x14ac:dyDescent="0.2">
      <c r="A211" s="91"/>
      <c r="B211" s="93"/>
      <c r="C211" s="95"/>
      <c r="D211" s="36"/>
      <c r="E211" s="31"/>
      <c r="F211" s="43"/>
      <c r="G211" s="43">
        <v>2214.5500000000002</v>
      </c>
      <c r="H211" s="43"/>
      <c r="I211" s="43"/>
      <c r="J211" s="34">
        <f t="shared" si="85"/>
        <v>2214.5500000000002</v>
      </c>
      <c r="K211" s="55"/>
      <c r="L211" s="43"/>
      <c r="M211" s="34">
        <f t="shared" si="105"/>
        <v>0</v>
      </c>
      <c r="N211" s="55"/>
      <c r="O211" s="43"/>
      <c r="P211" s="34">
        <f t="shared" si="88"/>
        <v>0</v>
      </c>
      <c r="Q211" s="35">
        <f t="shared" si="89"/>
        <v>2214.5500000000002</v>
      </c>
    </row>
    <row r="212" spans="1:17" ht="12.75" customHeight="1" x14ac:dyDescent="0.2">
      <c r="A212" s="91"/>
      <c r="B212" s="93" t="s">
        <v>165</v>
      </c>
      <c r="C212" s="95" t="s">
        <v>284</v>
      </c>
      <c r="D212" s="36" t="s">
        <v>31</v>
      </c>
      <c r="E212" s="37">
        <v>0</v>
      </c>
      <c r="F212" s="38">
        <v>0</v>
      </c>
      <c r="G212" s="38">
        <v>9500</v>
      </c>
      <c r="H212" s="38">
        <v>0</v>
      </c>
      <c r="I212" s="38">
        <v>0</v>
      </c>
      <c r="J212" s="29">
        <f t="shared" ref="J212:J213" si="106">SUM(E212:I212)</f>
        <v>9500</v>
      </c>
      <c r="K212" s="44">
        <v>0</v>
      </c>
      <c r="L212" s="38">
        <v>0</v>
      </c>
      <c r="M212" s="40">
        <f t="shared" si="105"/>
        <v>0</v>
      </c>
      <c r="N212" s="44">
        <v>0</v>
      </c>
      <c r="O212" s="38">
        <v>0</v>
      </c>
      <c r="P212" s="40">
        <f t="shared" ref="P212:P213" si="107">SUM(N212:O212)</f>
        <v>0</v>
      </c>
      <c r="Q212" s="41">
        <f t="shared" si="89"/>
        <v>9500</v>
      </c>
    </row>
    <row r="213" spans="1:17" x14ac:dyDescent="0.2">
      <c r="A213" s="91"/>
      <c r="B213" s="93"/>
      <c r="C213" s="95"/>
      <c r="D213" s="36"/>
      <c r="E213" s="31"/>
      <c r="F213" s="43"/>
      <c r="G213" s="43">
        <v>2929.87</v>
      </c>
      <c r="H213" s="43"/>
      <c r="I213" s="43"/>
      <c r="J213" s="34">
        <f t="shared" si="106"/>
        <v>2929.87</v>
      </c>
      <c r="K213" s="55"/>
      <c r="L213" s="43"/>
      <c r="M213" s="34">
        <f t="shared" si="105"/>
        <v>0</v>
      </c>
      <c r="N213" s="55"/>
      <c r="O213" s="43"/>
      <c r="P213" s="34">
        <f t="shared" si="107"/>
        <v>0</v>
      </c>
      <c r="Q213" s="35">
        <f t="shared" si="89"/>
        <v>2929.87</v>
      </c>
    </row>
    <row r="214" spans="1:17" x14ac:dyDescent="0.2">
      <c r="A214" s="91" t="s">
        <v>166</v>
      </c>
      <c r="B214" s="93"/>
      <c r="C214" s="95" t="s">
        <v>285</v>
      </c>
      <c r="D214" s="36" t="s">
        <v>71</v>
      </c>
      <c r="E214" s="37">
        <v>47631</v>
      </c>
      <c r="F214" s="38">
        <v>16648</v>
      </c>
      <c r="G214" s="38">
        <v>15449</v>
      </c>
      <c r="H214" s="38">
        <v>300</v>
      </c>
      <c r="I214" s="38">
        <v>0</v>
      </c>
      <c r="J214" s="29">
        <f t="shared" si="85"/>
        <v>80028</v>
      </c>
      <c r="K214" s="44">
        <v>0</v>
      </c>
      <c r="L214" s="38">
        <v>0</v>
      </c>
      <c r="M214" s="40">
        <f t="shared" si="105"/>
        <v>0</v>
      </c>
      <c r="N214" s="44">
        <v>0</v>
      </c>
      <c r="O214" s="38">
        <v>0</v>
      </c>
      <c r="P214" s="40">
        <f t="shared" si="88"/>
        <v>0</v>
      </c>
      <c r="Q214" s="41">
        <f t="shared" si="89"/>
        <v>80028</v>
      </c>
    </row>
    <row r="215" spans="1:17" x14ac:dyDescent="0.2">
      <c r="A215" s="91"/>
      <c r="B215" s="93"/>
      <c r="C215" s="95"/>
      <c r="D215" s="36"/>
      <c r="E215" s="42">
        <v>6354.89</v>
      </c>
      <c r="F215" s="43">
        <v>2236.0700000000002</v>
      </c>
      <c r="G215" s="43">
        <v>5729.53</v>
      </c>
      <c r="H215" s="43">
        <v>0</v>
      </c>
      <c r="I215" s="43"/>
      <c r="J215" s="34">
        <f t="shared" si="85"/>
        <v>14320.490000000002</v>
      </c>
      <c r="K215" s="55"/>
      <c r="L215" s="43"/>
      <c r="M215" s="34">
        <f t="shared" si="105"/>
        <v>0</v>
      </c>
      <c r="N215" s="55"/>
      <c r="O215" s="43"/>
      <c r="P215" s="34">
        <f t="shared" si="88"/>
        <v>0</v>
      </c>
      <c r="Q215" s="35">
        <f t="shared" si="89"/>
        <v>14320.490000000002</v>
      </c>
    </row>
    <row r="216" spans="1:17" x14ac:dyDescent="0.2">
      <c r="A216" s="91" t="s">
        <v>167</v>
      </c>
      <c r="B216" s="93"/>
      <c r="C216" s="95" t="s">
        <v>168</v>
      </c>
      <c r="D216" s="36" t="s">
        <v>71</v>
      </c>
      <c r="E216" s="37">
        <v>0</v>
      </c>
      <c r="F216" s="38">
        <v>0</v>
      </c>
      <c r="G216" s="38">
        <v>2000</v>
      </c>
      <c r="H216" s="38">
        <v>0</v>
      </c>
      <c r="I216" s="38">
        <v>0</v>
      </c>
      <c r="J216" s="29">
        <f t="shared" si="85"/>
        <v>2000</v>
      </c>
      <c r="K216" s="44">
        <v>401307</v>
      </c>
      <c r="L216" s="38">
        <v>0</v>
      </c>
      <c r="M216" s="40">
        <f t="shared" si="105"/>
        <v>401307</v>
      </c>
      <c r="N216" s="44">
        <v>0</v>
      </c>
      <c r="O216" s="38">
        <v>0</v>
      </c>
      <c r="P216" s="40">
        <f t="shared" si="88"/>
        <v>0</v>
      </c>
      <c r="Q216" s="41">
        <f t="shared" si="89"/>
        <v>403307</v>
      </c>
    </row>
    <row r="217" spans="1:17" ht="13.5" thickBot="1" x14ac:dyDescent="0.25">
      <c r="A217" s="92"/>
      <c r="B217" s="94"/>
      <c r="C217" s="96"/>
      <c r="D217" s="50"/>
      <c r="E217" s="51"/>
      <c r="F217" s="45"/>
      <c r="G217" s="45">
        <v>0</v>
      </c>
      <c r="H217" s="45"/>
      <c r="I217" s="45"/>
      <c r="J217" s="24">
        <f t="shared" si="85"/>
        <v>0</v>
      </c>
      <c r="K217" s="56">
        <v>0</v>
      </c>
      <c r="L217" s="45"/>
      <c r="M217" s="24">
        <f t="shared" si="105"/>
        <v>0</v>
      </c>
      <c r="N217" s="56"/>
      <c r="O217" s="45"/>
      <c r="P217" s="24">
        <f t="shared" si="88"/>
        <v>0</v>
      </c>
      <c r="Q217" s="25">
        <f t="shared" si="89"/>
        <v>0</v>
      </c>
    </row>
    <row r="218" spans="1:17" ht="13.5" thickBot="1" x14ac:dyDescent="0.25">
      <c r="D218" s="4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 customHeight="1" x14ac:dyDescent="0.2">
      <c r="A219" s="104" t="s">
        <v>169</v>
      </c>
      <c r="B219" s="105"/>
      <c r="C219" s="108" t="s">
        <v>170</v>
      </c>
      <c r="D219" s="101"/>
      <c r="E219" s="16">
        <f>E221+E223+E225+E227+E229+E231+E233+E235+E237+E239</f>
        <v>121433</v>
      </c>
      <c r="F219" s="17">
        <f t="shared" ref="F219:I220" si="108">F221+F223+F225+F227+F229+F231+F233+F235+F237+F239</f>
        <v>42490</v>
      </c>
      <c r="G219" s="17">
        <f t="shared" si="108"/>
        <v>42033</v>
      </c>
      <c r="H219" s="17">
        <f t="shared" si="108"/>
        <v>10752</v>
      </c>
      <c r="I219" s="17">
        <f t="shared" si="108"/>
        <v>0</v>
      </c>
      <c r="J219" s="19">
        <f t="shared" ref="J219:J240" si="109">SUM(E219:I219)</f>
        <v>216708</v>
      </c>
      <c r="K219" s="52">
        <f>K221+K223+K225+K227+K229+K231+K233+K235+K237+K239</f>
        <v>0</v>
      </c>
      <c r="L219" s="17">
        <f>L221+L223+L225+L227+L229+L231+L233+L235+L237+L239</f>
        <v>0</v>
      </c>
      <c r="M219" s="19">
        <f t="shared" ref="M219:M240" si="110">SUM(K219:L219)</f>
        <v>0</v>
      </c>
      <c r="N219" s="52">
        <f>N221+N223+N225+N227+N229+N231+N233+N235+N237+N239</f>
        <v>0</v>
      </c>
      <c r="O219" s="17">
        <f>O221+O223+O225+O227+O229+O231+O233+O235+O237+O239</f>
        <v>0</v>
      </c>
      <c r="P219" s="19">
        <f t="shared" ref="P219:P240" si="111">SUM(N219:O219)</f>
        <v>0</v>
      </c>
      <c r="Q219" s="20">
        <f t="shared" ref="Q219:Q240" si="112">P219+M219+J219</f>
        <v>216708</v>
      </c>
    </row>
    <row r="220" spans="1:17" ht="13.5" customHeight="1" thickBot="1" x14ac:dyDescent="0.25">
      <c r="A220" s="106"/>
      <c r="B220" s="107"/>
      <c r="C220" s="109"/>
      <c r="D220" s="102"/>
      <c r="E220" s="21">
        <f>E222+E224+E226+E228+E230+E232+E234+E236+E238+E240</f>
        <v>18147.73</v>
      </c>
      <c r="F220" s="22">
        <f t="shared" si="108"/>
        <v>6591.3899999999994</v>
      </c>
      <c r="G220" s="22">
        <f t="shared" si="108"/>
        <v>7163.4299999999994</v>
      </c>
      <c r="H220" s="22">
        <f t="shared" si="108"/>
        <v>2085.89</v>
      </c>
      <c r="I220" s="22">
        <f t="shared" si="108"/>
        <v>0</v>
      </c>
      <c r="J220" s="24">
        <f t="shared" si="109"/>
        <v>33988.44</v>
      </c>
      <c r="K220" s="53">
        <f>K222+K224+K226+K228+K230+K232+K234+K236+K238+K240</f>
        <v>0</v>
      </c>
      <c r="L220" s="22">
        <f>L222+L224+L226+L228+L230+L232+L234+L236+L238+L240</f>
        <v>0</v>
      </c>
      <c r="M220" s="24">
        <f t="shared" si="110"/>
        <v>0</v>
      </c>
      <c r="N220" s="53">
        <f>N222+N224+N226+N228+N230+N232+N234+N236+N238+N240</f>
        <v>0</v>
      </c>
      <c r="O220" s="22">
        <f>O222+O224+O226+O228+O230+O232+O234+O236+O238+O240</f>
        <v>0</v>
      </c>
      <c r="P220" s="24">
        <f t="shared" si="111"/>
        <v>0</v>
      </c>
      <c r="Q220" s="25">
        <f t="shared" si="112"/>
        <v>33988.44</v>
      </c>
    </row>
    <row r="221" spans="1:17" ht="12.75" customHeight="1" x14ac:dyDescent="0.2">
      <c r="A221" s="103" t="s">
        <v>171</v>
      </c>
      <c r="B221" s="98"/>
      <c r="C221" s="100" t="s">
        <v>172</v>
      </c>
      <c r="D221" s="49" t="s">
        <v>173</v>
      </c>
      <c r="E221" s="26">
        <v>0</v>
      </c>
      <c r="F221" s="27">
        <v>0</v>
      </c>
      <c r="G221" s="27">
        <v>0</v>
      </c>
      <c r="H221" s="27">
        <v>1230</v>
      </c>
      <c r="I221" s="27">
        <v>0</v>
      </c>
      <c r="J221" s="29">
        <f t="shared" si="109"/>
        <v>1230</v>
      </c>
      <c r="K221" s="54">
        <v>0</v>
      </c>
      <c r="L221" s="27">
        <v>0</v>
      </c>
      <c r="M221" s="29">
        <f>SUM(K221:L221)</f>
        <v>0</v>
      </c>
      <c r="N221" s="54">
        <v>0</v>
      </c>
      <c r="O221" s="27">
        <v>0</v>
      </c>
      <c r="P221" s="29">
        <f t="shared" si="111"/>
        <v>0</v>
      </c>
      <c r="Q221" s="30">
        <f t="shared" si="112"/>
        <v>1230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>
        <v>330</v>
      </c>
      <c r="I222" s="43"/>
      <c r="J222" s="34">
        <f t="shared" si="109"/>
        <v>330</v>
      </c>
      <c r="K222" s="55"/>
      <c r="L222" s="43"/>
      <c r="M222" s="34">
        <f t="shared" si="110"/>
        <v>0</v>
      </c>
      <c r="N222" s="55"/>
      <c r="O222" s="43"/>
      <c r="P222" s="34">
        <f t="shared" si="111"/>
        <v>0</v>
      </c>
      <c r="Q222" s="35">
        <f t="shared" si="112"/>
        <v>330</v>
      </c>
    </row>
    <row r="223" spans="1:17" ht="12.75" customHeight="1" x14ac:dyDescent="0.2">
      <c r="A223" s="91" t="s">
        <v>174</v>
      </c>
      <c r="B223" s="93"/>
      <c r="C223" s="95" t="s">
        <v>175</v>
      </c>
      <c r="D223" s="36" t="s">
        <v>176</v>
      </c>
      <c r="E223" s="37">
        <v>0</v>
      </c>
      <c r="F223" s="38">
        <v>0</v>
      </c>
      <c r="G223" s="38">
        <v>0</v>
      </c>
      <c r="H223" s="38">
        <v>1162</v>
      </c>
      <c r="I223" s="38">
        <v>0</v>
      </c>
      <c r="J223" s="29">
        <f t="shared" si="109"/>
        <v>1162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111"/>
        <v>0</v>
      </c>
      <c r="Q223" s="41">
        <f t="shared" si="112"/>
        <v>1162</v>
      </c>
    </row>
    <row r="224" spans="1:17" x14ac:dyDescent="0.2">
      <c r="A224" s="91"/>
      <c r="B224" s="93"/>
      <c r="C224" s="95"/>
      <c r="D224" s="36"/>
      <c r="E224" s="42"/>
      <c r="F224" s="43"/>
      <c r="G224" s="43"/>
      <c r="H224" s="43">
        <v>0</v>
      </c>
      <c r="I224" s="43"/>
      <c r="J224" s="34">
        <f t="shared" si="109"/>
        <v>0</v>
      </c>
      <c r="K224" s="55"/>
      <c r="L224" s="43"/>
      <c r="M224" s="34">
        <f t="shared" si="110"/>
        <v>0</v>
      </c>
      <c r="N224" s="55"/>
      <c r="O224" s="43"/>
      <c r="P224" s="34">
        <f t="shared" si="111"/>
        <v>0</v>
      </c>
      <c r="Q224" s="35">
        <f t="shared" si="112"/>
        <v>0</v>
      </c>
    </row>
    <row r="225" spans="1:17" x14ac:dyDescent="0.2">
      <c r="A225" s="91" t="s">
        <v>177</v>
      </c>
      <c r="B225" s="93"/>
      <c r="C225" s="95" t="s">
        <v>178</v>
      </c>
      <c r="D225" s="36" t="s">
        <v>173</v>
      </c>
      <c r="E225" s="37">
        <v>0</v>
      </c>
      <c r="F225" s="38">
        <v>0</v>
      </c>
      <c r="G225" s="38">
        <v>600</v>
      </c>
      <c r="H225" s="38">
        <v>0</v>
      </c>
      <c r="I225" s="38">
        <v>0</v>
      </c>
      <c r="J225" s="29">
        <f t="shared" si="109"/>
        <v>600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111"/>
        <v>0</v>
      </c>
      <c r="Q225" s="41">
        <f t="shared" si="112"/>
        <v>600</v>
      </c>
    </row>
    <row r="226" spans="1:17" x14ac:dyDescent="0.2">
      <c r="A226" s="91"/>
      <c r="B226" s="93"/>
      <c r="C226" s="95"/>
      <c r="D226" s="36"/>
      <c r="E226" s="42"/>
      <c r="F226" s="43"/>
      <c r="G226" s="43">
        <v>375.26</v>
      </c>
      <c r="H226" s="43"/>
      <c r="I226" s="43"/>
      <c r="J226" s="34">
        <f t="shared" si="109"/>
        <v>375.26</v>
      </c>
      <c r="K226" s="55"/>
      <c r="L226" s="43"/>
      <c r="M226" s="34">
        <f t="shared" si="110"/>
        <v>0</v>
      </c>
      <c r="N226" s="55"/>
      <c r="O226" s="43"/>
      <c r="P226" s="34">
        <f t="shared" si="111"/>
        <v>0</v>
      </c>
      <c r="Q226" s="35">
        <f t="shared" si="112"/>
        <v>375.26</v>
      </c>
    </row>
    <row r="227" spans="1:17" ht="12.75" customHeight="1" x14ac:dyDescent="0.2">
      <c r="A227" s="91" t="s">
        <v>179</v>
      </c>
      <c r="B227" s="93"/>
      <c r="C227" s="95" t="s">
        <v>180</v>
      </c>
      <c r="D227" s="36" t="s">
        <v>181</v>
      </c>
      <c r="E227" s="37">
        <v>21433</v>
      </c>
      <c r="F227" s="38">
        <v>7490</v>
      </c>
      <c r="G227" s="61">
        <v>1380</v>
      </c>
      <c r="H227" s="38">
        <v>200</v>
      </c>
      <c r="I227" s="38">
        <v>0</v>
      </c>
      <c r="J227" s="29">
        <f t="shared" si="109"/>
        <v>30503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1"/>
        <v>0</v>
      </c>
      <c r="Q227" s="41">
        <f t="shared" si="112"/>
        <v>30503</v>
      </c>
    </row>
    <row r="228" spans="1:17" x14ac:dyDescent="0.2">
      <c r="A228" s="91"/>
      <c r="B228" s="93"/>
      <c r="C228" s="95"/>
      <c r="D228" s="36"/>
      <c r="E228" s="42">
        <v>1536.53</v>
      </c>
      <c r="F228" s="43">
        <v>541.24</v>
      </c>
      <c r="G228" s="43">
        <v>174.42</v>
      </c>
      <c r="H228" s="43">
        <v>53.51</v>
      </c>
      <c r="I228" s="43"/>
      <c r="J228" s="34">
        <f t="shared" si="109"/>
        <v>2305.7000000000003</v>
      </c>
      <c r="K228" s="55"/>
      <c r="L228" s="43"/>
      <c r="M228" s="34">
        <f t="shared" si="110"/>
        <v>0</v>
      </c>
      <c r="N228" s="55"/>
      <c r="O228" s="43"/>
      <c r="P228" s="34">
        <f t="shared" si="111"/>
        <v>0</v>
      </c>
      <c r="Q228" s="35">
        <f t="shared" si="112"/>
        <v>2305.7000000000003</v>
      </c>
    </row>
    <row r="229" spans="1:17" ht="12.75" customHeight="1" x14ac:dyDescent="0.2">
      <c r="A229" s="91" t="s">
        <v>179</v>
      </c>
      <c r="B229" s="93"/>
      <c r="C229" s="95" t="s">
        <v>180</v>
      </c>
      <c r="D229" s="36" t="s">
        <v>182</v>
      </c>
      <c r="E229" s="37">
        <v>100000</v>
      </c>
      <c r="F229" s="38">
        <v>35000</v>
      </c>
      <c r="G229" s="38">
        <v>20280</v>
      </c>
      <c r="H229" s="38">
        <v>750</v>
      </c>
      <c r="I229" s="38">
        <v>0</v>
      </c>
      <c r="J229" s="29">
        <f t="shared" si="109"/>
        <v>156030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1"/>
        <v>0</v>
      </c>
      <c r="Q229" s="41">
        <f t="shared" si="112"/>
        <v>156030</v>
      </c>
    </row>
    <row r="230" spans="1:17" x14ac:dyDescent="0.2">
      <c r="A230" s="91"/>
      <c r="B230" s="93"/>
      <c r="C230" s="95"/>
      <c r="D230" s="36"/>
      <c r="E230" s="42">
        <v>16611.2</v>
      </c>
      <c r="F230" s="43">
        <v>6050.15</v>
      </c>
      <c r="G230" s="43">
        <v>3567.39</v>
      </c>
      <c r="H230" s="43">
        <v>45.42</v>
      </c>
      <c r="I230" s="43"/>
      <c r="J230" s="34">
        <f t="shared" si="109"/>
        <v>26274.159999999996</v>
      </c>
      <c r="K230" s="55"/>
      <c r="L230" s="43"/>
      <c r="M230" s="34">
        <f t="shared" si="110"/>
        <v>0</v>
      </c>
      <c r="N230" s="55"/>
      <c r="O230" s="43"/>
      <c r="P230" s="34">
        <f t="shared" si="111"/>
        <v>0</v>
      </c>
      <c r="Q230" s="35">
        <f t="shared" si="112"/>
        <v>26274.159999999996</v>
      </c>
    </row>
    <row r="231" spans="1:17" ht="12.75" customHeight="1" x14ac:dyDescent="0.2">
      <c r="A231" s="91" t="s">
        <v>183</v>
      </c>
      <c r="B231" s="93"/>
      <c r="C231" s="95" t="s">
        <v>184</v>
      </c>
      <c r="D231" s="36" t="s">
        <v>173</v>
      </c>
      <c r="E231" s="37">
        <v>0</v>
      </c>
      <c r="F231" s="38">
        <v>0</v>
      </c>
      <c r="G231" s="38">
        <v>12600</v>
      </c>
      <c r="H231" s="38">
        <v>0</v>
      </c>
      <c r="I231" s="38">
        <v>0</v>
      </c>
      <c r="J231" s="29">
        <f t="shared" si="109"/>
        <v>12600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1"/>
        <v>0</v>
      </c>
      <c r="Q231" s="41">
        <f t="shared" si="112"/>
        <v>12600</v>
      </c>
    </row>
    <row r="232" spans="1:17" x14ac:dyDescent="0.2">
      <c r="A232" s="91"/>
      <c r="B232" s="93"/>
      <c r="C232" s="95"/>
      <c r="D232" s="36"/>
      <c r="E232" s="42"/>
      <c r="F232" s="43"/>
      <c r="G232" s="43">
        <v>1934.4</v>
      </c>
      <c r="H232" s="43"/>
      <c r="I232" s="43"/>
      <c r="J232" s="34">
        <f t="shared" si="109"/>
        <v>1934.4</v>
      </c>
      <c r="K232" s="55"/>
      <c r="L232" s="43"/>
      <c r="M232" s="34">
        <f t="shared" si="110"/>
        <v>0</v>
      </c>
      <c r="N232" s="55"/>
      <c r="O232" s="43"/>
      <c r="P232" s="34">
        <f t="shared" si="111"/>
        <v>0</v>
      </c>
      <c r="Q232" s="35">
        <f t="shared" si="112"/>
        <v>1934.4</v>
      </c>
    </row>
    <row r="233" spans="1:17" x14ac:dyDescent="0.2">
      <c r="A233" s="91" t="s">
        <v>185</v>
      </c>
      <c r="B233" s="93"/>
      <c r="C233" s="95" t="s">
        <v>186</v>
      </c>
      <c r="D233" s="36" t="s">
        <v>187</v>
      </c>
      <c r="E233" s="37">
        <v>0</v>
      </c>
      <c r="F233" s="38">
        <v>0</v>
      </c>
      <c r="G233" s="38">
        <v>7173</v>
      </c>
      <c r="H233" s="38">
        <v>0</v>
      </c>
      <c r="I233" s="38">
        <v>0</v>
      </c>
      <c r="J233" s="29">
        <f t="shared" si="109"/>
        <v>7173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1"/>
        <v>0</v>
      </c>
      <c r="Q233" s="41">
        <f t="shared" si="112"/>
        <v>7173</v>
      </c>
    </row>
    <row r="234" spans="1:17" x14ac:dyDescent="0.2">
      <c r="A234" s="91"/>
      <c r="B234" s="93"/>
      <c r="C234" s="95"/>
      <c r="D234" s="36"/>
      <c r="E234" s="42"/>
      <c r="F234" s="43"/>
      <c r="G234" s="43">
        <v>1111.96</v>
      </c>
      <c r="H234" s="43"/>
      <c r="I234" s="43"/>
      <c r="J234" s="34">
        <f t="shared" si="109"/>
        <v>1111.96</v>
      </c>
      <c r="K234" s="55"/>
      <c r="L234" s="43"/>
      <c r="M234" s="34">
        <f t="shared" si="110"/>
        <v>0</v>
      </c>
      <c r="N234" s="55"/>
      <c r="O234" s="43"/>
      <c r="P234" s="34">
        <f t="shared" si="111"/>
        <v>0</v>
      </c>
      <c r="Q234" s="35">
        <f t="shared" si="112"/>
        <v>1111.96</v>
      </c>
    </row>
    <row r="235" spans="1:17" ht="12.75" customHeight="1" x14ac:dyDescent="0.2">
      <c r="A235" s="91" t="s">
        <v>188</v>
      </c>
      <c r="B235" s="93"/>
      <c r="C235" s="95" t="s">
        <v>189</v>
      </c>
      <c r="D235" s="36" t="s">
        <v>173</v>
      </c>
      <c r="E235" s="37">
        <v>0</v>
      </c>
      <c r="F235" s="38">
        <v>0</v>
      </c>
      <c r="G235" s="38">
        <v>0</v>
      </c>
      <c r="H235" s="38">
        <v>570</v>
      </c>
      <c r="I235" s="38">
        <v>0</v>
      </c>
      <c r="J235" s="29">
        <f t="shared" si="109"/>
        <v>570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1"/>
        <v>0</v>
      </c>
      <c r="Q235" s="41">
        <f t="shared" si="112"/>
        <v>570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>
        <v>47.04</v>
      </c>
      <c r="I236" s="43"/>
      <c r="J236" s="34">
        <f t="shared" si="109"/>
        <v>47.04</v>
      </c>
      <c r="K236" s="55"/>
      <c r="L236" s="43"/>
      <c r="M236" s="34">
        <f t="shared" si="110"/>
        <v>0</v>
      </c>
      <c r="N236" s="55"/>
      <c r="O236" s="43"/>
      <c r="P236" s="34">
        <f t="shared" si="111"/>
        <v>0</v>
      </c>
      <c r="Q236" s="35">
        <f t="shared" si="112"/>
        <v>47.04</v>
      </c>
    </row>
    <row r="237" spans="1:17" ht="12.75" customHeight="1" x14ac:dyDescent="0.2">
      <c r="A237" s="91" t="s">
        <v>190</v>
      </c>
      <c r="B237" s="93"/>
      <c r="C237" s="95" t="s">
        <v>191</v>
      </c>
      <c r="D237" s="36" t="s">
        <v>173</v>
      </c>
      <c r="E237" s="37">
        <v>0</v>
      </c>
      <c r="F237" s="38">
        <v>0</v>
      </c>
      <c r="G237" s="38">
        <v>0</v>
      </c>
      <c r="H237" s="38">
        <v>200</v>
      </c>
      <c r="I237" s="38">
        <v>0</v>
      </c>
      <c r="J237" s="29">
        <f t="shared" si="109"/>
        <v>200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1"/>
        <v>0</v>
      </c>
      <c r="Q237" s="41">
        <f t="shared" si="112"/>
        <v>200</v>
      </c>
    </row>
    <row r="238" spans="1:17" x14ac:dyDescent="0.2">
      <c r="A238" s="91"/>
      <c r="B238" s="93"/>
      <c r="C238" s="95"/>
      <c r="D238" s="36"/>
      <c r="E238" s="42"/>
      <c r="F238" s="43"/>
      <c r="G238" s="43"/>
      <c r="H238" s="43">
        <v>115.92</v>
      </c>
      <c r="I238" s="43"/>
      <c r="J238" s="34">
        <f t="shared" si="109"/>
        <v>115.92</v>
      </c>
      <c r="K238" s="55"/>
      <c r="L238" s="43"/>
      <c r="M238" s="34">
        <f t="shared" si="110"/>
        <v>0</v>
      </c>
      <c r="N238" s="55"/>
      <c r="O238" s="43"/>
      <c r="P238" s="34">
        <f t="shared" si="111"/>
        <v>0</v>
      </c>
      <c r="Q238" s="35">
        <f t="shared" si="112"/>
        <v>115.92</v>
      </c>
    </row>
    <row r="239" spans="1:17" x14ac:dyDescent="0.2">
      <c r="A239" s="91" t="s">
        <v>192</v>
      </c>
      <c r="B239" s="93"/>
      <c r="C239" s="95" t="s">
        <v>193</v>
      </c>
      <c r="D239" s="36" t="s">
        <v>194</v>
      </c>
      <c r="E239" s="37">
        <v>0</v>
      </c>
      <c r="F239" s="38">
        <v>0</v>
      </c>
      <c r="G239" s="38">
        <v>0</v>
      </c>
      <c r="H239" s="38">
        <v>6640</v>
      </c>
      <c r="I239" s="38">
        <v>0</v>
      </c>
      <c r="J239" s="29">
        <f t="shared" si="109"/>
        <v>6640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1"/>
        <v>0</v>
      </c>
      <c r="Q239" s="41">
        <f t="shared" si="112"/>
        <v>6640</v>
      </c>
    </row>
    <row r="240" spans="1:17" ht="13.5" thickBot="1" x14ac:dyDescent="0.25">
      <c r="A240" s="92"/>
      <c r="B240" s="94"/>
      <c r="C240" s="96"/>
      <c r="D240" s="50"/>
      <c r="E240" s="51"/>
      <c r="F240" s="45"/>
      <c r="G240" s="45"/>
      <c r="H240" s="45">
        <v>1494</v>
      </c>
      <c r="I240" s="45"/>
      <c r="J240" s="24">
        <f t="shared" si="109"/>
        <v>1494</v>
      </c>
      <c r="K240" s="56"/>
      <c r="L240" s="45"/>
      <c r="M240" s="24">
        <f t="shared" si="110"/>
        <v>0</v>
      </c>
      <c r="N240" s="56"/>
      <c r="O240" s="45"/>
      <c r="P240" s="24">
        <f t="shared" si="111"/>
        <v>0</v>
      </c>
      <c r="Q240" s="25">
        <f t="shared" si="112"/>
        <v>1494</v>
      </c>
    </row>
    <row r="241" spans="1:17" ht="13.5" thickBot="1" x14ac:dyDescent="0.25">
      <c r="D241" s="4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ht="12.75" customHeight="1" x14ac:dyDescent="0.2">
      <c r="A242" s="104" t="s">
        <v>195</v>
      </c>
      <c r="B242" s="105"/>
      <c r="C242" s="108" t="s">
        <v>196</v>
      </c>
      <c r="D242" s="101"/>
      <c r="E242" s="16">
        <f>E244+E246+E248+E250+E252+E254+E256+E258+E260</f>
        <v>0</v>
      </c>
      <c r="F242" s="17">
        <f t="shared" ref="E242:I243" si="113">F244+F246+F248+F250+F252+F254+F256+F258+F260</f>
        <v>0</v>
      </c>
      <c r="G242" s="17">
        <f>G244+G246+G248+G250+G252+G254+G256+G258+G260</f>
        <v>80066</v>
      </c>
      <c r="H242" s="17">
        <f t="shared" si="113"/>
        <v>0</v>
      </c>
      <c r="I242" s="17">
        <f>I244+I246+I248+I250+I252+I254+I256+I258+I260</f>
        <v>14372</v>
      </c>
      <c r="J242" s="19">
        <f>SUM(E242:I242)</f>
        <v>94438</v>
      </c>
      <c r="K242" s="52">
        <f>K244+K246+K248+K250+K252+K254+K256+K258+K260</f>
        <v>16090</v>
      </c>
      <c r="L242" s="17">
        <f>L244+L246+L248+L250+L252+L254+L256+L258+L260</f>
        <v>0</v>
      </c>
      <c r="M242" s="19">
        <f>SUM(K242:L242)</f>
        <v>16090</v>
      </c>
      <c r="N242" s="52">
        <f>N244+N246+N248+N250+N252+N254+N256+N258+N260</f>
        <v>0</v>
      </c>
      <c r="O242" s="17">
        <f>O244+O246+O248+O250+O252+O254+O256+O258+O260</f>
        <v>76116</v>
      </c>
      <c r="P242" s="19">
        <f>SUM(N242:O242)</f>
        <v>76116</v>
      </c>
      <c r="Q242" s="20">
        <f>P242+M242+J242</f>
        <v>186644</v>
      </c>
    </row>
    <row r="243" spans="1:17" ht="20.25" customHeight="1" thickBot="1" x14ac:dyDescent="0.25">
      <c r="A243" s="106"/>
      <c r="B243" s="107"/>
      <c r="C243" s="109"/>
      <c r="D243" s="102"/>
      <c r="E243" s="21">
        <f t="shared" si="113"/>
        <v>0</v>
      </c>
      <c r="F243" s="22">
        <f t="shared" si="113"/>
        <v>0</v>
      </c>
      <c r="G243" s="22">
        <f t="shared" si="113"/>
        <v>23044.46</v>
      </c>
      <c r="H243" s="22">
        <f t="shared" si="113"/>
        <v>0</v>
      </c>
      <c r="I243" s="22">
        <f t="shared" si="113"/>
        <v>2506.9500000000003</v>
      </c>
      <c r="J243" s="24">
        <f t="shared" ref="J243:J261" si="114">SUM(E243:I243)</f>
        <v>25551.41</v>
      </c>
      <c r="K243" s="53">
        <f>K245+K247+K249+K251+K253+K255+K257+K259+K261</f>
        <v>136.58000000000001</v>
      </c>
      <c r="L243" s="22">
        <f>L245+L247+L249+L251+L253+L255+L257+L259+L261</f>
        <v>0</v>
      </c>
      <c r="M243" s="24">
        <f t="shared" ref="M243:M259" si="115">SUM(K243:L243)</f>
        <v>136.58000000000001</v>
      </c>
      <c r="N243" s="53">
        <f>N245+N247+N249+N251+N253+N255+N257+N259+N261</f>
        <v>0</v>
      </c>
      <c r="O243" s="22">
        <f>O245+O247+O249+O251+O253+O255+O257+O259+O261</f>
        <v>12580.559999999998</v>
      </c>
      <c r="P243" s="24">
        <f t="shared" ref="P243:P261" si="116">SUM(N243:O243)</f>
        <v>12580.559999999998</v>
      </c>
      <c r="Q243" s="25">
        <f t="shared" ref="Q243:Q261" si="117">P243+M243+J243</f>
        <v>38268.549999999996</v>
      </c>
    </row>
    <row r="244" spans="1:17" ht="12.75" hidden="1" customHeight="1" x14ac:dyDescent="0.2">
      <c r="A244" s="103" t="s">
        <v>197</v>
      </c>
      <c r="B244" s="98"/>
      <c r="C244" s="100" t="s">
        <v>198</v>
      </c>
      <c r="D244" s="110"/>
      <c r="E244" s="26">
        <v>0</v>
      </c>
      <c r="F244" s="27">
        <v>0</v>
      </c>
      <c r="G244" s="27">
        <v>0</v>
      </c>
      <c r="H244" s="27">
        <v>0</v>
      </c>
      <c r="I244" s="27">
        <v>0</v>
      </c>
      <c r="J244" s="29">
        <f t="shared" si="114"/>
        <v>0</v>
      </c>
      <c r="K244" s="54">
        <v>0</v>
      </c>
      <c r="L244" s="27">
        <v>0</v>
      </c>
      <c r="M244" s="29">
        <f>SUM(K244:L244)</f>
        <v>0</v>
      </c>
      <c r="N244" s="54">
        <v>0</v>
      </c>
      <c r="O244" s="27">
        <v>0</v>
      </c>
      <c r="P244" s="29">
        <f t="shared" si="116"/>
        <v>0</v>
      </c>
      <c r="Q244" s="30">
        <f t="shared" si="117"/>
        <v>0</v>
      </c>
    </row>
    <row r="245" spans="1:17" ht="12.75" hidden="1" customHeight="1" x14ac:dyDescent="0.2">
      <c r="A245" s="91"/>
      <c r="B245" s="93"/>
      <c r="C245" s="95"/>
      <c r="D245" s="111"/>
      <c r="E245" s="42"/>
      <c r="F245" s="43"/>
      <c r="G245" s="43"/>
      <c r="H245" s="43"/>
      <c r="I245" s="43"/>
      <c r="J245" s="34"/>
      <c r="K245" s="55"/>
      <c r="L245" s="43"/>
      <c r="M245" s="34">
        <f t="shared" si="115"/>
        <v>0</v>
      </c>
      <c r="N245" s="55"/>
      <c r="O245" s="43"/>
      <c r="P245" s="34">
        <f t="shared" si="116"/>
        <v>0</v>
      </c>
      <c r="Q245" s="35">
        <f t="shared" si="117"/>
        <v>0</v>
      </c>
    </row>
    <row r="246" spans="1:17" x14ac:dyDescent="0.2">
      <c r="A246" s="91" t="s">
        <v>199</v>
      </c>
      <c r="B246" s="93"/>
      <c r="C246" s="95" t="s">
        <v>200</v>
      </c>
      <c r="D246" s="36" t="s">
        <v>26</v>
      </c>
      <c r="E246" s="37">
        <v>0</v>
      </c>
      <c r="F246" s="38">
        <v>0</v>
      </c>
      <c r="G246" s="38">
        <v>79900</v>
      </c>
      <c r="H246" s="38">
        <v>0</v>
      </c>
      <c r="I246" s="38">
        <v>0</v>
      </c>
      <c r="J246" s="29">
        <f t="shared" si="114"/>
        <v>79900</v>
      </c>
      <c r="K246" s="44">
        <v>0</v>
      </c>
      <c r="L246" s="38">
        <v>0</v>
      </c>
      <c r="M246" s="40">
        <f>SUM(K246:L246)</f>
        <v>0</v>
      </c>
      <c r="N246" s="44">
        <v>0</v>
      </c>
      <c r="O246" s="38">
        <v>0</v>
      </c>
      <c r="P246" s="40">
        <f t="shared" si="116"/>
        <v>0</v>
      </c>
      <c r="Q246" s="41">
        <f t="shared" si="117"/>
        <v>79900</v>
      </c>
    </row>
    <row r="247" spans="1:17" x14ac:dyDescent="0.2">
      <c r="A247" s="91"/>
      <c r="B247" s="93"/>
      <c r="C247" s="95"/>
      <c r="D247" s="36"/>
      <c r="E247" s="42"/>
      <c r="F247" s="43"/>
      <c r="G247" s="43">
        <v>23044.46</v>
      </c>
      <c r="H247" s="43"/>
      <c r="I247" s="43"/>
      <c r="J247" s="34">
        <f t="shared" si="114"/>
        <v>23044.46</v>
      </c>
      <c r="K247" s="55"/>
      <c r="L247" s="43"/>
      <c r="M247" s="34">
        <f t="shared" si="115"/>
        <v>0</v>
      </c>
      <c r="N247" s="55"/>
      <c r="O247" s="43"/>
      <c r="P247" s="34">
        <f t="shared" si="116"/>
        <v>0</v>
      </c>
      <c r="Q247" s="35">
        <f t="shared" si="117"/>
        <v>23044.46</v>
      </c>
    </row>
    <row r="248" spans="1:17" x14ac:dyDescent="0.2">
      <c r="A248" s="91" t="s">
        <v>201</v>
      </c>
      <c r="B248" s="93"/>
      <c r="C248" s="95" t="s">
        <v>202</v>
      </c>
      <c r="D248" s="36" t="s">
        <v>120</v>
      </c>
      <c r="E248" s="37">
        <v>0</v>
      </c>
      <c r="F248" s="38">
        <v>0</v>
      </c>
      <c r="G248" s="38">
        <v>0</v>
      </c>
      <c r="H248" s="38">
        <v>0</v>
      </c>
      <c r="I248" s="38">
        <v>1590</v>
      </c>
      <c r="J248" s="29">
        <f t="shared" si="114"/>
        <v>1590</v>
      </c>
      <c r="K248" s="44"/>
      <c r="L248" s="38">
        <v>0</v>
      </c>
      <c r="M248" s="40">
        <f>SUM(K248:L248)</f>
        <v>0</v>
      </c>
      <c r="N248" s="44">
        <v>0</v>
      </c>
      <c r="O248" s="38">
        <v>28202</v>
      </c>
      <c r="P248" s="40">
        <f t="shared" si="116"/>
        <v>28202</v>
      </c>
      <c r="Q248" s="41">
        <f t="shared" si="117"/>
        <v>29792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>
        <v>271.23</v>
      </c>
      <c r="J249" s="34">
        <f t="shared" si="114"/>
        <v>271.23</v>
      </c>
      <c r="K249" s="55"/>
      <c r="L249" s="43"/>
      <c r="M249" s="34">
        <f t="shared" si="115"/>
        <v>0</v>
      </c>
      <c r="N249" s="55"/>
      <c r="O249" s="43">
        <v>4700.26</v>
      </c>
      <c r="P249" s="34">
        <f t="shared" si="116"/>
        <v>4700.26</v>
      </c>
      <c r="Q249" s="35">
        <f t="shared" si="117"/>
        <v>4971.49</v>
      </c>
    </row>
    <row r="250" spans="1:17" x14ac:dyDescent="0.2">
      <c r="A250" s="91" t="s">
        <v>201</v>
      </c>
      <c r="B250" s="93"/>
      <c r="C250" s="95" t="s">
        <v>202</v>
      </c>
      <c r="D250" s="36" t="s">
        <v>26</v>
      </c>
      <c r="E250" s="37">
        <v>0</v>
      </c>
      <c r="F250" s="38">
        <v>0</v>
      </c>
      <c r="G250" s="38">
        <v>0</v>
      </c>
      <c r="H250" s="38">
        <v>0</v>
      </c>
      <c r="I250" s="38">
        <v>0</v>
      </c>
      <c r="J250" s="29">
        <f t="shared" si="114"/>
        <v>0</v>
      </c>
      <c r="K250" s="44">
        <v>11090</v>
      </c>
      <c r="L250" s="38">
        <v>0</v>
      </c>
      <c r="M250" s="40">
        <f>SUM(K250:L250)</f>
        <v>11090</v>
      </c>
      <c r="N250" s="44">
        <v>0</v>
      </c>
      <c r="O250" s="38">
        <v>0</v>
      </c>
      <c r="P250" s="40">
        <f t="shared" si="116"/>
        <v>0</v>
      </c>
      <c r="Q250" s="41">
        <f t="shared" si="117"/>
        <v>11090</v>
      </c>
    </row>
    <row r="251" spans="1:17" x14ac:dyDescent="0.2">
      <c r="A251" s="91"/>
      <c r="B251" s="93"/>
      <c r="C251" s="95"/>
      <c r="D251" s="36"/>
      <c r="E251" s="42"/>
      <c r="F251" s="43"/>
      <c r="G251" s="43"/>
      <c r="H251" s="43"/>
      <c r="I251" s="43"/>
      <c r="J251" s="34">
        <f t="shared" si="114"/>
        <v>0</v>
      </c>
      <c r="K251" s="55">
        <v>0</v>
      </c>
      <c r="L251" s="43"/>
      <c r="M251" s="34">
        <f t="shared" si="115"/>
        <v>0</v>
      </c>
      <c r="N251" s="55"/>
      <c r="O251" s="43"/>
      <c r="P251" s="34">
        <f t="shared" si="116"/>
        <v>0</v>
      </c>
      <c r="Q251" s="35">
        <f t="shared" si="117"/>
        <v>0</v>
      </c>
    </row>
    <row r="252" spans="1:17" x14ac:dyDescent="0.2">
      <c r="A252" s="91" t="s">
        <v>203</v>
      </c>
      <c r="B252" s="93"/>
      <c r="C252" s="95" t="s">
        <v>204</v>
      </c>
      <c r="D252" s="36" t="s">
        <v>26</v>
      </c>
      <c r="E252" s="37">
        <v>0</v>
      </c>
      <c r="F252" s="38">
        <v>0</v>
      </c>
      <c r="G252" s="38">
        <v>166</v>
      </c>
      <c r="H252" s="38">
        <v>0</v>
      </c>
      <c r="I252" s="38">
        <v>0</v>
      </c>
      <c r="J252" s="29">
        <f t="shared" si="114"/>
        <v>166</v>
      </c>
      <c r="K252" s="44">
        <v>5000</v>
      </c>
      <c r="L252" s="38">
        <v>0</v>
      </c>
      <c r="M252" s="40">
        <f>SUM(K252:L252)</f>
        <v>5000</v>
      </c>
      <c r="N252" s="44">
        <v>0</v>
      </c>
      <c r="O252" s="38">
        <v>0</v>
      </c>
      <c r="P252" s="40">
        <f t="shared" si="116"/>
        <v>0</v>
      </c>
      <c r="Q252" s="41">
        <f t="shared" si="117"/>
        <v>5166</v>
      </c>
    </row>
    <row r="253" spans="1:17" x14ac:dyDescent="0.2">
      <c r="A253" s="91"/>
      <c r="B253" s="93"/>
      <c r="C253" s="95"/>
      <c r="D253" s="36"/>
      <c r="E253" s="42"/>
      <c r="F253" s="43"/>
      <c r="G253" s="43">
        <v>0</v>
      </c>
      <c r="H253" s="43"/>
      <c r="I253" s="43"/>
      <c r="J253" s="34">
        <f t="shared" si="114"/>
        <v>0</v>
      </c>
      <c r="K253" s="55">
        <v>136.58000000000001</v>
      </c>
      <c r="L253" s="43"/>
      <c r="M253" s="34">
        <f t="shared" si="115"/>
        <v>136.58000000000001</v>
      </c>
      <c r="N253" s="55"/>
      <c r="O253" s="43"/>
      <c r="P253" s="34">
        <f t="shared" si="116"/>
        <v>0</v>
      </c>
      <c r="Q253" s="35">
        <f t="shared" si="117"/>
        <v>136.58000000000001</v>
      </c>
    </row>
    <row r="254" spans="1:17" ht="12.75" customHeight="1" x14ac:dyDescent="0.2">
      <c r="A254" s="91" t="s">
        <v>205</v>
      </c>
      <c r="B254" s="93"/>
      <c r="C254" s="95" t="s">
        <v>208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3552</v>
      </c>
      <c r="J254" s="29">
        <f t="shared" si="114"/>
        <v>3552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/>
      <c r="P254" s="40">
        <f t="shared" si="116"/>
        <v>0</v>
      </c>
      <c r="Q254" s="41">
        <f t="shared" si="117"/>
        <v>3552</v>
      </c>
    </row>
    <row r="255" spans="1:17" x14ac:dyDescent="0.2">
      <c r="A255" s="91"/>
      <c r="B255" s="93"/>
      <c r="C255" s="95"/>
      <c r="D255" s="36"/>
      <c r="E255" s="42"/>
      <c r="F255" s="43"/>
      <c r="G255" s="43"/>
      <c r="H255" s="43"/>
      <c r="I255" s="43">
        <v>622.49</v>
      </c>
      <c r="J255" s="34">
        <f t="shared" si="114"/>
        <v>622.49</v>
      </c>
      <c r="K255" s="55"/>
      <c r="L255" s="43"/>
      <c r="M255" s="34">
        <f t="shared" si="115"/>
        <v>0</v>
      </c>
      <c r="N255" s="55"/>
      <c r="O255" s="43"/>
      <c r="P255" s="34">
        <f t="shared" si="116"/>
        <v>0</v>
      </c>
      <c r="Q255" s="35">
        <f t="shared" si="117"/>
        <v>622.49</v>
      </c>
    </row>
    <row r="256" spans="1:17" x14ac:dyDescent="0.2">
      <c r="A256" s="91" t="s">
        <v>205</v>
      </c>
      <c r="B256" s="93"/>
      <c r="C256" s="99" t="s">
        <v>206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4317</v>
      </c>
      <c r="J256" s="29">
        <f t="shared" si="114"/>
        <v>4317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15044</v>
      </c>
      <c r="P256" s="40">
        <f t="shared" si="116"/>
        <v>15044</v>
      </c>
      <c r="Q256" s="41">
        <f t="shared" si="117"/>
        <v>19361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>
        <v>755.1</v>
      </c>
      <c r="J257" s="34">
        <f t="shared" si="114"/>
        <v>755.1</v>
      </c>
      <c r="K257" s="55"/>
      <c r="L257" s="43"/>
      <c r="M257" s="34">
        <f t="shared" si="115"/>
        <v>0</v>
      </c>
      <c r="N257" s="55"/>
      <c r="O257" s="43">
        <v>2476.89</v>
      </c>
      <c r="P257" s="34">
        <f t="shared" si="116"/>
        <v>2476.89</v>
      </c>
      <c r="Q257" s="35">
        <f t="shared" si="117"/>
        <v>3231.99</v>
      </c>
    </row>
    <row r="258" spans="1:17" ht="12.75" customHeight="1" x14ac:dyDescent="0.2">
      <c r="A258" s="91" t="s">
        <v>205</v>
      </c>
      <c r="B258" s="93"/>
      <c r="C258" s="99" t="s">
        <v>207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4913</v>
      </c>
      <c r="J258" s="29">
        <f t="shared" si="114"/>
        <v>4913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16466</v>
      </c>
      <c r="P258" s="40">
        <f t="shared" si="116"/>
        <v>16466</v>
      </c>
      <c r="Q258" s="41">
        <f t="shared" si="117"/>
        <v>21379</v>
      </c>
    </row>
    <row r="259" spans="1:17" x14ac:dyDescent="0.2">
      <c r="A259" s="91"/>
      <c r="B259" s="93"/>
      <c r="C259" s="100"/>
      <c r="D259" s="36"/>
      <c r="E259" s="42"/>
      <c r="F259" s="43"/>
      <c r="G259" s="43"/>
      <c r="H259" s="43"/>
      <c r="I259" s="43">
        <v>858.13</v>
      </c>
      <c r="J259" s="34">
        <f t="shared" si="114"/>
        <v>858.13</v>
      </c>
      <c r="K259" s="55"/>
      <c r="L259" s="43"/>
      <c r="M259" s="34">
        <f t="shared" si="115"/>
        <v>0</v>
      </c>
      <c r="N259" s="55"/>
      <c r="O259" s="43">
        <v>2708.7</v>
      </c>
      <c r="P259" s="34">
        <f t="shared" si="116"/>
        <v>2708.7</v>
      </c>
      <c r="Q259" s="35">
        <f t="shared" si="117"/>
        <v>3566.83</v>
      </c>
    </row>
    <row r="260" spans="1:17" ht="12.75" customHeight="1" x14ac:dyDescent="0.2">
      <c r="A260" s="91" t="s">
        <v>205</v>
      </c>
      <c r="B260" s="93"/>
      <c r="C260" s="95" t="s">
        <v>209</v>
      </c>
      <c r="D260" s="36" t="s">
        <v>26</v>
      </c>
      <c r="E260" s="37">
        <v>0</v>
      </c>
      <c r="F260" s="38">
        <v>0</v>
      </c>
      <c r="G260" s="38">
        <v>0</v>
      </c>
      <c r="H260" s="38">
        <v>0</v>
      </c>
      <c r="I260" s="38">
        <v>0</v>
      </c>
      <c r="J260" s="29">
        <f t="shared" si="114"/>
        <v>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16404</v>
      </c>
      <c r="P260" s="40">
        <f t="shared" si="116"/>
        <v>16404</v>
      </c>
      <c r="Q260" s="41">
        <f t="shared" si="117"/>
        <v>16404</v>
      </c>
    </row>
    <row r="261" spans="1:17" ht="13.5" thickBot="1" x14ac:dyDescent="0.25">
      <c r="A261" s="92"/>
      <c r="B261" s="94"/>
      <c r="C261" s="96"/>
      <c r="D261" s="50"/>
      <c r="E261" s="51"/>
      <c r="F261" s="45"/>
      <c r="G261" s="45"/>
      <c r="H261" s="45"/>
      <c r="I261" s="45"/>
      <c r="J261" s="24">
        <f t="shared" si="114"/>
        <v>0</v>
      </c>
      <c r="K261" s="56"/>
      <c r="L261" s="45"/>
      <c r="M261" s="24">
        <v>0</v>
      </c>
      <c r="N261" s="56"/>
      <c r="O261" s="45">
        <v>2694.71</v>
      </c>
      <c r="P261" s="24">
        <f t="shared" si="116"/>
        <v>2694.71</v>
      </c>
      <c r="Q261" s="25">
        <f t="shared" si="117"/>
        <v>2694.71</v>
      </c>
    </row>
    <row r="262" spans="1:17" ht="13.5" thickBot="1" x14ac:dyDescent="0.25">
      <c r="D262" s="48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.75" customHeight="1" x14ac:dyDescent="0.2">
      <c r="A263" s="104" t="s">
        <v>210</v>
      </c>
      <c r="B263" s="105"/>
      <c r="C263" s="108" t="s">
        <v>211</v>
      </c>
      <c r="D263" s="101"/>
      <c r="E263" s="16">
        <f t="shared" ref="E263:I264" si="118">E265+E267+E269+E271+E289+E291+E293+E315+E317+E319</f>
        <v>308417</v>
      </c>
      <c r="F263" s="17">
        <f t="shared" si="118"/>
        <v>110645</v>
      </c>
      <c r="G263" s="17">
        <f>G265+G267+G269+G271+G289+G291+G293+G317+G319</f>
        <v>92437</v>
      </c>
      <c r="H263" s="17">
        <f>H265+H267+H269+H271+H289+H291+H293+H317+H319+H321</f>
        <v>9156</v>
      </c>
      <c r="I263" s="17">
        <f t="shared" si="118"/>
        <v>0</v>
      </c>
      <c r="J263" s="19">
        <f>SUM(E263:I263)</f>
        <v>520655</v>
      </c>
      <c r="K263" s="52">
        <f>K265+K267+K269+K271+K289+K291+K293+K315+K317+K319</f>
        <v>0</v>
      </c>
      <c r="L263" s="17">
        <f>L265+L267+L269+L271+L289+L291+L293+L315+L317+L319</f>
        <v>0</v>
      </c>
      <c r="M263" s="19">
        <f>SUM(K263:L263)</f>
        <v>0</v>
      </c>
      <c r="N263" s="52">
        <f>N265+N267+N269+N271+N289+N291+N293+N315+N317+N319</f>
        <v>0</v>
      </c>
      <c r="O263" s="17">
        <f>O265+O267+O269+O271+O289+O291+O293+O315+O317+O319</f>
        <v>0</v>
      </c>
      <c r="P263" s="18">
        <f>SUM(N263:O263)</f>
        <v>0</v>
      </c>
      <c r="Q263" s="62">
        <f>P263+M263+J263</f>
        <v>520655</v>
      </c>
    </row>
    <row r="264" spans="1:17" ht="13.5" customHeight="1" thickBot="1" x14ac:dyDescent="0.25">
      <c r="A264" s="106"/>
      <c r="B264" s="107"/>
      <c r="C264" s="109"/>
      <c r="D264" s="102"/>
      <c r="E264" s="21">
        <f>E266+E268+E270+E272+E290+E292+E294+E316+E318+E320</f>
        <v>44663.76</v>
      </c>
      <c r="F264" s="22">
        <f t="shared" si="118"/>
        <v>15992.43</v>
      </c>
      <c r="G264" s="22">
        <f>G266+G268+G270+G272+G290+G292+G294+G318+G320</f>
        <v>24641.22</v>
      </c>
      <c r="H264" s="22">
        <f>H266+H268+H270+H272+H290+H292+H294+H322+H318+H320</f>
        <v>0</v>
      </c>
      <c r="I264" s="22">
        <f t="shared" si="118"/>
        <v>0</v>
      </c>
      <c r="J264" s="24">
        <f>SUM(E264:I264)</f>
        <v>85297.41</v>
      </c>
      <c r="K264" s="53">
        <f>K266+K268+K270+K272+K290+K292+K294+K316+K318+K320</f>
        <v>0</v>
      </c>
      <c r="L264" s="22">
        <f>L266+L268+L270+L272+L290+L292+L294+L316+L318+L320</f>
        <v>0</v>
      </c>
      <c r="M264" s="24">
        <f>SUM(K264:L264)</f>
        <v>0</v>
      </c>
      <c r="N264" s="53">
        <f>N266+N268+N270+N272+N290+N292+N294+N316+N318+N320</f>
        <v>0</v>
      </c>
      <c r="O264" s="22">
        <f>O266+O268+O270+O272+O290+O292+O294+O316+O318+O320+O322</f>
        <v>0</v>
      </c>
      <c r="P264" s="23">
        <f>SUM(N264:O264)</f>
        <v>0</v>
      </c>
      <c r="Q264" s="63">
        <f>P264+M264+J264</f>
        <v>85297.41</v>
      </c>
    </row>
    <row r="265" spans="1:17" ht="12.75" customHeight="1" x14ac:dyDescent="0.2">
      <c r="A265" s="135" t="s">
        <v>212</v>
      </c>
      <c r="B265" s="136"/>
      <c r="C265" s="137" t="s">
        <v>213</v>
      </c>
      <c r="D265" s="90" t="s">
        <v>46</v>
      </c>
      <c r="E265" s="16">
        <v>308417</v>
      </c>
      <c r="F265" s="17">
        <v>110645</v>
      </c>
      <c r="G265" s="17">
        <v>0</v>
      </c>
      <c r="H265" s="17">
        <v>0</v>
      </c>
      <c r="I265" s="17">
        <v>0</v>
      </c>
      <c r="J265" s="19">
        <f t="shared" ref="J265:J291" si="119">SUM(E265:I265)</f>
        <v>419062</v>
      </c>
      <c r="K265" s="52"/>
      <c r="L265" s="17">
        <v>0</v>
      </c>
      <c r="M265" s="19">
        <f t="shared" ref="M265:M277" si="120">SUM(K265:L265)</f>
        <v>0</v>
      </c>
      <c r="N265" s="52">
        <v>0</v>
      </c>
      <c r="O265" s="17">
        <v>0</v>
      </c>
      <c r="P265" s="18">
        <f t="shared" ref="P265:P320" si="121">SUM(N265:O265)</f>
        <v>0</v>
      </c>
      <c r="Q265" s="62">
        <f t="shared" ref="Q265:Q320" si="122">P265+M265+J265</f>
        <v>419062</v>
      </c>
    </row>
    <row r="266" spans="1:17" x14ac:dyDescent="0.2">
      <c r="A266" s="91"/>
      <c r="B266" s="93"/>
      <c r="C266" s="95"/>
      <c r="D266" s="36"/>
      <c r="E266" s="42">
        <v>44663.76</v>
      </c>
      <c r="F266" s="43">
        <v>15992.43</v>
      </c>
      <c r="G266" s="43"/>
      <c r="H266" s="43"/>
      <c r="I266" s="43"/>
      <c r="J266" s="34">
        <f t="shared" si="119"/>
        <v>60656.19</v>
      </c>
      <c r="K266" s="55"/>
      <c r="L266" s="43"/>
      <c r="M266" s="34">
        <f t="shared" si="120"/>
        <v>0</v>
      </c>
      <c r="N266" s="55"/>
      <c r="O266" s="43"/>
      <c r="P266" s="33">
        <f t="shared" si="121"/>
        <v>0</v>
      </c>
      <c r="Q266" s="65">
        <f t="shared" si="122"/>
        <v>60656.19</v>
      </c>
    </row>
    <row r="267" spans="1:17" ht="12.75" customHeight="1" x14ac:dyDescent="0.2">
      <c r="A267" s="91" t="s">
        <v>212</v>
      </c>
      <c r="B267" s="93"/>
      <c r="C267" s="95" t="s">
        <v>214</v>
      </c>
      <c r="D267" s="36"/>
      <c r="E267" s="37">
        <v>0</v>
      </c>
      <c r="F267" s="38">
        <v>0</v>
      </c>
      <c r="G267" s="38">
        <v>2000</v>
      </c>
      <c r="H267" s="38">
        <v>0</v>
      </c>
      <c r="I267" s="38">
        <v>0</v>
      </c>
      <c r="J267" s="40">
        <f t="shared" si="119"/>
        <v>2000</v>
      </c>
      <c r="K267" s="44">
        <v>0</v>
      </c>
      <c r="L267" s="38">
        <v>0</v>
      </c>
      <c r="M267" s="40">
        <f t="shared" si="120"/>
        <v>0</v>
      </c>
      <c r="N267" s="44">
        <v>0</v>
      </c>
      <c r="O267" s="38">
        <v>0</v>
      </c>
      <c r="P267" s="39">
        <f t="shared" si="121"/>
        <v>0</v>
      </c>
      <c r="Q267" s="66">
        <f t="shared" si="122"/>
        <v>2000</v>
      </c>
    </row>
    <row r="268" spans="1:17" x14ac:dyDescent="0.2">
      <c r="A268" s="91"/>
      <c r="B268" s="93"/>
      <c r="C268" s="95"/>
      <c r="D268" s="36"/>
      <c r="E268" s="42"/>
      <c r="F268" s="43"/>
      <c r="G268" s="43">
        <v>101.55</v>
      </c>
      <c r="H268" s="43"/>
      <c r="I268" s="43"/>
      <c r="J268" s="34">
        <f t="shared" si="119"/>
        <v>101.55</v>
      </c>
      <c r="K268" s="55"/>
      <c r="L268" s="43"/>
      <c r="M268" s="34">
        <f t="shared" si="120"/>
        <v>0</v>
      </c>
      <c r="N268" s="55"/>
      <c r="O268" s="43"/>
      <c r="P268" s="33">
        <f t="shared" si="121"/>
        <v>0</v>
      </c>
      <c r="Q268" s="65">
        <f t="shared" si="122"/>
        <v>101.55</v>
      </c>
    </row>
    <row r="269" spans="1:17" ht="12.75" customHeight="1" x14ac:dyDescent="0.2">
      <c r="A269" s="91" t="s">
        <v>212</v>
      </c>
      <c r="B269" s="93"/>
      <c r="C269" s="95" t="s">
        <v>215</v>
      </c>
      <c r="D269" s="36"/>
      <c r="E269" s="37">
        <v>0</v>
      </c>
      <c r="F269" s="38">
        <v>0</v>
      </c>
      <c r="G269" s="38">
        <v>9630</v>
      </c>
      <c r="H269" s="38">
        <v>0</v>
      </c>
      <c r="I269" s="38">
        <v>0</v>
      </c>
      <c r="J269" s="40">
        <f t="shared" si="119"/>
        <v>9630</v>
      </c>
      <c r="K269" s="44">
        <v>0</v>
      </c>
      <c r="L269" s="38">
        <v>0</v>
      </c>
      <c r="M269" s="40">
        <f t="shared" si="120"/>
        <v>0</v>
      </c>
      <c r="N269" s="44">
        <v>0</v>
      </c>
      <c r="O269" s="38">
        <v>0</v>
      </c>
      <c r="P269" s="39">
        <f t="shared" si="121"/>
        <v>0</v>
      </c>
      <c r="Q269" s="66">
        <f t="shared" si="122"/>
        <v>9630</v>
      </c>
    </row>
    <row r="270" spans="1:17" x14ac:dyDescent="0.2">
      <c r="A270" s="91"/>
      <c r="B270" s="93"/>
      <c r="C270" s="95"/>
      <c r="D270" s="36"/>
      <c r="E270" s="42"/>
      <c r="F270" s="43"/>
      <c r="G270" s="43">
        <v>2108.9699999999998</v>
      </c>
      <c r="H270" s="43"/>
      <c r="I270" s="43"/>
      <c r="J270" s="34">
        <f t="shared" si="119"/>
        <v>2108.9699999999998</v>
      </c>
      <c r="K270" s="55"/>
      <c r="L270" s="43"/>
      <c r="M270" s="34">
        <f t="shared" si="120"/>
        <v>0</v>
      </c>
      <c r="N270" s="55"/>
      <c r="O270" s="43"/>
      <c r="P270" s="33">
        <f t="shared" si="121"/>
        <v>0</v>
      </c>
      <c r="Q270" s="65">
        <f t="shared" si="122"/>
        <v>2108.9699999999998</v>
      </c>
    </row>
    <row r="271" spans="1:17" x14ac:dyDescent="0.2">
      <c r="A271" s="91" t="s">
        <v>212</v>
      </c>
      <c r="B271" s="93"/>
      <c r="C271" s="95" t="s">
        <v>216</v>
      </c>
      <c r="D271" s="36"/>
      <c r="E271" s="37">
        <f t="shared" ref="E271:I272" si="123">E273+E275+E277+E279+E281+E283+E285+E287</f>
        <v>0</v>
      </c>
      <c r="F271" s="38">
        <f t="shared" si="123"/>
        <v>0</v>
      </c>
      <c r="G271" s="38">
        <f t="shared" si="123"/>
        <v>14350</v>
      </c>
      <c r="H271" s="38">
        <f t="shared" si="123"/>
        <v>0</v>
      </c>
      <c r="I271" s="38">
        <f t="shared" si="123"/>
        <v>0</v>
      </c>
      <c r="J271" s="40">
        <f t="shared" si="119"/>
        <v>14350</v>
      </c>
      <c r="K271" s="44">
        <f>K273+K275+K277+K279+K281+K283+K285+K287</f>
        <v>0</v>
      </c>
      <c r="L271" s="38">
        <f>L273+L275+L277+L279+L281+L283+L285+L287</f>
        <v>0</v>
      </c>
      <c r="M271" s="40">
        <f t="shared" si="120"/>
        <v>0</v>
      </c>
      <c r="N271" s="44">
        <f>N273+N275+N277+N279+N281+N283+N285+N287</f>
        <v>0</v>
      </c>
      <c r="O271" s="38">
        <f>O273+O275+O277+O279+O281+O283+O285+O287</f>
        <v>0</v>
      </c>
      <c r="P271" s="39">
        <f t="shared" si="121"/>
        <v>0</v>
      </c>
      <c r="Q271" s="66">
        <f t="shared" si="122"/>
        <v>14350</v>
      </c>
    </row>
    <row r="272" spans="1:17" x14ac:dyDescent="0.2">
      <c r="A272" s="91"/>
      <c r="B272" s="93"/>
      <c r="C272" s="95"/>
      <c r="D272" s="36"/>
      <c r="E272" s="31">
        <f t="shared" si="123"/>
        <v>0</v>
      </c>
      <c r="F272" s="32">
        <f t="shared" si="123"/>
        <v>0</v>
      </c>
      <c r="G272" s="32">
        <f t="shared" si="123"/>
        <v>4481.7900000000009</v>
      </c>
      <c r="H272" s="32">
        <f t="shared" si="123"/>
        <v>0</v>
      </c>
      <c r="I272" s="32">
        <f t="shared" si="123"/>
        <v>0</v>
      </c>
      <c r="J272" s="34">
        <f t="shared" si="119"/>
        <v>4481.7900000000009</v>
      </c>
      <c r="K272" s="57">
        <f>K274+K276+K278+K280+K282+K284+K286+K288</f>
        <v>0</v>
      </c>
      <c r="L272" s="32">
        <f>L274+L276+L278+L280+L282+L284+L286+L288</f>
        <v>0</v>
      </c>
      <c r="M272" s="34">
        <f t="shared" si="120"/>
        <v>0</v>
      </c>
      <c r="N272" s="57">
        <f>N274+N276+N278+N280+N282+N284+N286+N288</f>
        <v>0</v>
      </c>
      <c r="O272" s="32">
        <f>O274+O276+O278+O280+O282+O284+O286+O288</f>
        <v>0</v>
      </c>
      <c r="P272" s="33">
        <f t="shared" si="121"/>
        <v>0</v>
      </c>
      <c r="Q272" s="65">
        <f t="shared" si="122"/>
        <v>4481.7900000000009</v>
      </c>
    </row>
    <row r="273" spans="1:17" x14ac:dyDescent="0.2">
      <c r="A273" s="91"/>
      <c r="B273" s="93" t="s">
        <v>217</v>
      </c>
      <c r="C273" s="95" t="s">
        <v>218</v>
      </c>
      <c r="D273" s="36"/>
      <c r="E273" s="37">
        <v>0</v>
      </c>
      <c r="F273" s="38">
        <v>0</v>
      </c>
      <c r="G273" s="38">
        <v>3000</v>
      </c>
      <c r="H273" s="38">
        <v>0</v>
      </c>
      <c r="I273" s="38">
        <v>0</v>
      </c>
      <c r="J273" s="40">
        <f t="shared" si="119"/>
        <v>3000</v>
      </c>
      <c r="K273" s="44">
        <v>0</v>
      </c>
      <c r="L273" s="38">
        <v>0</v>
      </c>
      <c r="M273" s="40">
        <f t="shared" si="120"/>
        <v>0</v>
      </c>
      <c r="N273" s="44">
        <v>0</v>
      </c>
      <c r="O273" s="38">
        <v>0</v>
      </c>
      <c r="P273" s="39">
        <f t="shared" si="121"/>
        <v>0</v>
      </c>
      <c r="Q273" s="66">
        <f t="shared" si="122"/>
        <v>3000</v>
      </c>
    </row>
    <row r="274" spans="1:17" x14ac:dyDescent="0.2">
      <c r="A274" s="91"/>
      <c r="B274" s="93"/>
      <c r="C274" s="95"/>
      <c r="D274" s="36"/>
      <c r="E274" s="42"/>
      <c r="F274" s="43"/>
      <c r="G274" s="43">
        <v>1774.96</v>
      </c>
      <c r="H274" s="43"/>
      <c r="I274" s="43"/>
      <c r="J274" s="34">
        <f t="shared" si="119"/>
        <v>1774.96</v>
      </c>
      <c r="K274" s="55"/>
      <c r="L274" s="43"/>
      <c r="M274" s="34">
        <f t="shared" si="120"/>
        <v>0</v>
      </c>
      <c r="N274" s="55"/>
      <c r="O274" s="43"/>
      <c r="P274" s="33">
        <f t="shared" si="121"/>
        <v>0</v>
      </c>
      <c r="Q274" s="65">
        <f t="shared" si="122"/>
        <v>1774.96</v>
      </c>
    </row>
    <row r="275" spans="1:17" x14ac:dyDescent="0.2">
      <c r="A275" s="91"/>
      <c r="B275" s="93" t="s">
        <v>219</v>
      </c>
      <c r="C275" s="95" t="s">
        <v>220</v>
      </c>
      <c r="D275" s="36"/>
      <c r="E275" s="37">
        <v>0</v>
      </c>
      <c r="F275" s="38">
        <v>0</v>
      </c>
      <c r="G275" s="38">
        <v>150</v>
      </c>
      <c r="H275" s="38">
        <v>0</v>
      </c>
      <c r="I275" s="38">
        <v>0</v>
      </c>
      <c r="J275" s="40">
        <f t="shared" si="119"/>
        <v>150</v>
      </c>
      <c r="K275" s="44">
        <v>0</v>
      </c>
      <c r="L275" s="38">
        <v>0</v>
      </c>
      <c r="M275" s="40">
        <f t="shared" si="120"/>
        <v>0</v>
      </c>
      <c r="N275" s="44">
        <v>0</v>
      </c>
      <c r="O275" s="38">
        <v>0</v>
      </c>
      <c r="P275" s="39">
        <f t="shared" si="121"/>
        <v>0</v>
      </c>
      <c r="Q275" s="66">
        <f t="shared" si="122"/>
        <v>150</v>
      </c>
    </row>
    <row r="276" spans="1:17" x14ac:dyDescent="0.2">
      <c r="A276" s="91"/>
      <c r="B276" s="93"/>
      <c r="C276" s="95"/>
      <c r="D276" s="36"/>
      <c r="E276" s="42"/>
      <c r="F276" s="43"/>
      <c r="G276" s="43">
        <v>0</v>
      </c>
      <c r="H276" s="43"/>
      <c r="I276" s="43"/>
      <c r="J276" s="34">
        <f t="shared" si="119"/>
        <v>0</v>
      </c>
      <c r="K276" s="55"/>
      <c r="L276" s="43"/>
      <c r="M276" s="34">
        <f t="shared" si="120"/>
        <v>0</v>
      </c>
      <c r="N276" s="55"/>
      <c r="O276" s="43"/>
      <c r="P276" s="33">
        <f t="shared" si="121"/>
        <v>0</v>
      </c>
      <c r="Q276" s="65">
        <f t="shared" si="122"/>
        <v>0</v>
      </c>
    </row>
    <row r="277" spans="1:17" ht="12.75" customHeight="1" x14ac:dyDescent="0.2">
      <c r="A277" s="91"/>
      <c r="B277" s="93" t="s">
        <v>221</v>
      </c>
      <c r="C277" s="95" t="s">
        <v>222</v>
      </c>
      <c r="D277" s="36"/>
      <c r="E277" s="37">
        <v>0</v>
      </c>
      <c r="F277" s="38">
        <v>0</v>
      </c>
      <c r="G277" s="38">
        <v>700</v>
      </c>
      <c r="H277" s="38">
        <v>0</v>
      </c>
      <c r="I277" s="38">
        <v>0</v>
      </c>
      <c r="J277" s="40">
        <f t="shared" si="119"/>
        <v>700</v>
      </c>
      <c r="K277" s="44">
        <v>0</v>
      </c>
      <c r="L277" s="38">
        <v>0</v>
      </c>
      <c r="M277" s="40">
        <f t="shared" si="120"/>
        <v>0</v>
      </c>
      <c r="N277" s="44">
        <v>0</v>
      </c>
      <c r="O277" s="38">
        <v>0</v>
      </c>
      <c r="P277" s="39">
        <f t="shared" si="121"/>
        <v>0</v>
      </c>
      <c r="Q277" s="66">
        <f t="shared" si="122"/>
        <v>700</v>
      </c>
    </row>
    <row r="278" spans="1:17" x14ac:dyDescent="0.2">
      <c r="A278" s="91"/>
      <c r="B278" s="93"/>
      <c r="C278" s="95"/>
      <c r="D278" s="36"/>
      <c r="E278" s="42"/>
      <c r="F278" s="43"/>
      <c r="G278" s="43">
        <v>0</v>
      </c>
      <c r="H278" s="43"/>
      <c r="I278" s="43"/>
      <c r="J278" s="34">
        <f t="shared" si="119"/>
        <v>0</v>
      </c>
      <c r="K278" s="55"/>
      <c r="L278" s="43"/>
      <c r="M278" s="34">
        <f t="shared" ref="M278:M320" si="124">SUM(K278:L278)</f>
        <v>0</v>
      </c>
      <c r="N278" s="55"/>
      <c r="O278" s="43"/>
      <c r="P278" s="33">
        <f t="shared" si="121"/>
        <v>0</v>
      </c>
      <c r="Q278" s="65">
        <f t="shared" si="122"/>
        <v>0</v>
      </c>
    </row>
    <row r="279" spans="1:17" ht="12.75" hidden="1" customHeight="1" x14ac:dyDescent="0.2">
      <c r="A279" s="91"/>
      <c r="B279" s="93" t="s">
        <v>223</v>
      </c>
      <c r="C279" s="95" t="s">
        <v>224</v>
      </c>
      <c r="D279" s="36"/>
      <c r="E279" s="37">
        <v>0</v>
      </c>
      <c r="F279" s="38">
        <v>0</v>
      </c>
      <c r="G279" s="38">
        <v>0</v>
      </c>
      <c r="H279" s="38">
        <v>0</v>
      </c>
      <c r="I279" s="38">
        <v>0</v>
      </c>
      <c r="J279" s="40">
        <f t="shared" si="119"/>
        <v>0</v>
      </c>
      <c r="K279" s="44">
        <v>0</v>
      </c>
      <c r="L279" s="38">
        <v>0</v>
      </c>
      <c r="M279" s="40">
        <f t="shared" si="124"/>
        <v>0</v>
      </c>
      <c r="N279" s="44">
        <v>0</v>
      </c>
      <c r="O279" s="38">
        <v>0</v>
      </c>
      <c r="P279" s="39">
        <f t="shared" si="121"/>
        <v>0</v>
      </c>
      <c r="Q279" s="66">
        <f t="shared" si="122"/>
        <v>0</v>
      </c>
    </row>
    <row r="280" spans="1:17" ht="12.75" hidden="1" customHeight="1" x14ac:dyDescent="0.2">
      <c r="A280" s="91"/>
      <c r="B280" s="93"/>
      <c r="C280" s="95"/>
      <c r="D280" s="36"/>
      <c r="E280" s="42"/>
      <c r="F280" s="43"/>
      <c r="G280" s="43"/>
      <c r="H280" s="43"/>
      <c r="I280" s="43"/>
      <c r="J280" s="34">
        <f t="shared" si="119"/>
        <v>0</v>
      </c>
      <c r="K280" s="55"/>
      <c r="L280" s="43"/>
      <c r="M280" s="34">
        <f t="shared" si="124"/>
        <v>0</v>
      </c>
      <c r="N280" s="55"/>
      <c r="O280" s="43"/>
      <c r="P280" s="33">
        <f t="shared" si="121"/>
        <v>0</v>
      </c>
      <c r="Q280" s="65">
        <f t="shared" si="122"/>
        <v>0</v>
      </c>
    </row>
    <row r="281" spans="1:17" x14ac:dyDescent="0.2">
      <c r="A281" s="91"/>
      <c r="B281" s="93" t="s">
        <v>225</v>
      </c>
      <c r="C281" s="95" t="s">
        <v>226</v>
      </c>
      <c r="D281" s="36"/>
      <c r="E281" s="37">
        <v>0</v>
      </c>
      <c r="F281" s="38">
        <v>0</v>
      </c>
      <c r="G281" s="38">
        <v>8000</v>
      </c>
      <c r="H281" s="38">
        <v>0</v>
      </c>
      <c r="I281" s="38">
        <v>0</v>
      </c>
      <c r="J281" s="40">
        <f t="shared" si="119"/>
        <v>8000</v>
      </c>
      <c r="K281" s="44">
        <v>0</v>
      </c>
      <c r="L281" s="38">
        <v>0</v>
      </c>
      <c r="M281" s="40">
        <f t="shared" si="124"/>
        <v>0</v>
      </c>
      <c r="N281" s="44">
        <v>0</v>
      </c>
      <c r="O281" s="38">
        <v>0</v>
      </c>
      <c r="P281" s="39">
        <f t="shared" si="121"/>
        <v>0</v>
      </c>
      <c r="Q281" s="66">
        <f t="shared" si="122"/>
        <v>8000</v>
      </c>
    </row>
    <row r="282" spans="1:17" x14ac:dyDescent="0.2">
      <c r="A282" s="91"/>
      <c r="B282" s="93"/>
      <c r="C282" s="95"/>
      <c r="D282" s="36"/>
      <c r="E282" s="42"/>
      <c r="F282" s="43"/>
      <c r="G282" s="43">
        <v>1581.43</v>
      </c>
      <c r="H282" s="43"/>
      <c r="I282" s="43"/>
      <c r="J282" s="34">
        <f t="shared" si="119"/>
        <v>1581.43</v>
      </c>
      <c r="K282" s="55"/>
      <c r="L282" s="43"/>
      <c r="M282" s="34">
        <f t="shared" si="124"/>
        <v>0</v>
      </c>
      <c r="N282" s="55"/>
      <c r="O282" s="43"/>
      <c r="P282" s="33">
        <f t="shared" si="121"/>
        <v>0</v>
      </c>
      <c r="Q282" s="65">
        <f t="shared" si="122"/>
        <v>1581.43</v>
      </c>
    </row>
    <row r="283" spans="1:17" ht="12.75" customHeight="1" x14ac:dyDescent="0.2">
      <c r="A283" s="91"/>
      <c r="B283" s="93" t="s">
        <v>227</v>
      </c>
      <c r="C283" s="95" t="s">
        <v>228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19"/>
        <v>500</v>
      </c>
      <c r="K283" s="44">
        <v>0</v>
      </c>
      <c r="L283" s="38">
        <v>0</v>
      </c>
      <c r="M283" s="40">
        <f t="shared" si="124"/>
        <v>0</v>
      </c>
      <c r="N283" s="44">
        <v>0</v>
      </c>
      <c r="O283" s="38">
        <v>0</v>
      </c>
      <c r="P283" s="39">
        <f t="shared" si="121"/>
        <v>0</v>
      </c>
      <c r="Q283" s="66">
        <f t="shared" si="122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>
        <v>31</v>
      </c>
      <c r="H284" s="43"/>
      <c r="I284" s="43"/>
      <c r="J284" s="34">
        <f t="shared" si="119"/>
        <v>31</v>
      </c>
      <c r="K284" s="55"/>
      <c r="L284" s="43"/>
      <c r="M284" s="34">
        <f t="shared" si="124"/>
        <v>0</v>
      </c>
      <c r="N284" s="55"/>
      <c r="O284" s="43"/>
      <c r="P284" s="33">
        <f t="shared" si="121"/>
        <v>0</v>
      </c>
      <c r="Q284" s="65">
        <f t="shared" si="122"/>
        <v>31</v>
      </c>
    </row>
    <row r="285" spans="1:17" ht="12.75" customHeight="1" x14ac:dyDescent="0.2">
      <c r="A285" s="91"/>
      <c r="B285" s="93" t="s">
        <v>229</v>
      </c>
      <c r="C285" s="95" t="s">
        <v>230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19"/>
        <v>500</v>
      </c>
      <c r="K285" s="44">
        <v>0</v>
      </c>
      <c r="L285" s="38">
        <v>0</v>
      </c>
      <c r="M285" s="40">
        <f t="shared" si="124"/>
        <v>0</v>
      </c>
      <c r="N285" s="44">
        <v>0</v>
      </c>
      <c r="O285" s="38">
        <v>0</v>
      </c>
      <c r="P285" s="39">
        <f t="shared" si="121"/>
        <v>0</v>
      </c>
      <c r="Q285" s="66">
        <f t="shared" si="122"/>
        <v>500</v>
      </c>
    </row>
    <row r="286" spans="1:17" x14ac:dyDescent="0.2">
      <c r="A286" s="91"/>
      <c r="B286" s="93"/>
      <c r="C286" s="95"/>
      <c r="D286" s="36"/>
      <c r="E286" s="42"/>
      <c r="F286" s="43"/>
      <c r="G286" s="43">
        <v>0</v>
      </c>
      <c r="H286" s="43"/>
      <c r="I286" s="43"/>
      <c r="J286" s="34">
        <f t="shared" si="119"/>
        <v>0</v>
      </c>
      <c r="K286" s="55"/>
      <c r="L286" s="43"/>
      <c r="M286" s="34">
        <f t="shared" si="124"/>
        <v>0</v>
      </c>
      <c r="N286" s="55"/>
      <c r="O286" s="43"/>
      <c r="P286" s="33">
        <f t="shared" si="121"/>
        <v>0</v>
      </c>
      <c r="Q286" s="65">
        <f t="shared" si="122"/>
        <v>0</v>
      </c>
    </row>
    <row r="287" spans="1:17" ht="12.75" customHeight="1" x14ac:dyDescent="0.2">
      <c r="A287" s="91"/>
      <c r="B287" s="93" t="s">
        <v>231</v>
      </c>
      <c r="C287" s="95" t="s">
        <v>232</v>
      </c>
      <c r="D287" s="36"/>
      <c r="E287" s="37">
        <v>0</v>
      </c>
      <c r="F287" s="38">
        <v>0</v>
      </c>
      <c r="G287" s="38">
        <v>1500</v>
      </c>
      <c r="H287" s="38">
        <v>0</v>
      </c>
      <c r="I287" s="38">
        <v>0</v>
      </c>
      <c r="J287" s="40">
        <f t="shared" si="119"/>
        <v>1500</v>
      </c>
      <c r="K287" s="44">
        <v>0</v>
      </c>
      <c r="L287" s="38">
        <v>0</v>
      </c>
      <c r="M287" s="40">
        <f t="shared" si="124"/>
        <v>0</v>
      </c>
      <c r="N287" s="44">
        <v>0</v>
      </c>
      <c r="O287" s="38">
        <v>0</v>
      </c>
      <c r="P287" s="39">
        <f t="shared" si="121"/>
        <v>0</v>
      </c>
      <c r="Q287" s="66">
        <f t="shared" si="122"/>
        <v>1500</v>
      </c>
    </row>
    <row r="288" spans="1:17" x14ac:dyDescent="0.2">
      <c r="A288" s="91"/>
      <c r="B288" s="93"/>
      <c r="C288" s="95"/>
      <c r="D288" s="36"/>
      <c r="E288" s="42"/>
      <c r="F288" s="43"/>
      <c r="G288" s="43">
        <v>1094.4000000000001</v>
      </c>
      <c r="H288" s="43"/>
      <c r="I288" s="43"/>
      <c r="J288" s="34">
        <f t="shared" si="119"/>
        <v>1094.4000000000001</v>
      </c>
      <c r="K288" s="55"/>
      <c r="L288" s="43"/>
      <c r="M288" s="34">
        <f t="shared" si="124"/>
        <v>0</v>
      </c>
      <c r="N288" s="55"/>
      <c r="O288" s="43"/>
      <c r="P288" s="33">
        <f t="shared" si="121"/>
        <v>0</v>
      </c>
      <c r="Q288" s="65">
        <f t="shared" si="122"/>
        <v>1094.4000000000001</v>
      </c>
    </row>
    <row r="289" spans="1:17" ht="12.75" customHeight="1" x14ac:dyDescent="0.2">
      <c r="A289" s="91" t="s">
        <v>212</v>
      </c>
      <c r="B289" s="97"/>
      <c r="C289" s="99" t="s">
        <v>233</v>
      </c>
      <c r="D289" s="36"/>
      <c r="E289" s="37">
        <v>0</v>
      </c>
      <c r="F289" s="38">
        <v>0</v>
      </c>
      <c r="G289" s="38">
        <v>15300</v>
      </c>
      <c r="H289" s="38">
        <v>0</v>
      </c>
      <c r="I289" s="38">
        <v>0</v>
      </c>
      <c r="J289" s="40">
        <f t="shared" si="119"/>
        <v>15300</v>
      </c>
      <c r="K289" s="44">
        <v>0</v>
      </c>
      <c r="L289" s="38">
        <v>0</v>
      </c>
      <c r="M289" s="40">
        <f t="shared" si="124"/>
        <v>0</v>
      </c>
      <c r="N289" s="44">
        <v>0</v>
      </c>
      <c r="O289" s="38">
        <v>0</v>
      </c>
      <c r="P289" s="39">
        <f t="shared" si="121"/>
        <v>0</v>
      </c>
      <c r="Q289" s="66">
        <f t="shared" si="122"/>
        <v>15300</v>
      </c>
    </row>
    <row r="290" spans="1:17" x14ac:dyDescent="0.2">
      <c r="A290" s="91"/>
      <c r="B290" s="98"/>
      <c r="C290" s="100"/>
      <c r="D290" s="36"/>
      <c r="E290" s="42"/>
      <c r="F290" s="43"/>
      <c r="G290" s="43">
        <v>2203.5300000000002</v>
      </c>
      <c r="H290" s="43"/>
      <c r="I290" s="43"/>
      <c r="J290" s="34">
        <f t="shared" si="119"/>
        <v>2203.5300000000002</v>
      </c>
      <c r="K290" s="55"/>
      <c r="L290" s="43"/>
      <c r="M290" s="34">
        <f t="shared" si="124"/>
        <v>0</v>
      </c>
      <c r="N290" s="55"/>
      <c r="O290" s="43"/>
      <c r="P290" s="33">
        <f t="shared" si="121"/>
        <v>0</v>
      </c>
      <c r="Q290" s="65">
        <f t="shared" si="122"/>
        <v>2203.5300000000002</v>
      </c>
    </row>
    <row r="291" spans="1:17" x14ac:dyDescent="0.2">
      <c r="A291" s="91" t="s">
        <v>212</v>
      </c>
      <c r="B291" s="97"/>
      <c r="C291" s="99" t="s">
        <v>234</v>
      </c>
      <c r="D291" s="36"/>
      <c r="E291" s="37">
        <v>0</v>
      </c>
      <c r="F291" s="38">
        <v>0</v>
      </c>
      <c r="G291" s="38">
        <v>50</v>
      </c>
      <c r="H291" s="38">
        <v>0</v>
      </c>
      <c r="I291" s="38">
        <v>0</v>
      </c>
      <c r="J291" s="40">
        <f t="shared" si="119"/>
        <v>50</v>
      </c>
      <c r="K291" s="44">
        <v>0</v>
      </c>
      <c r="L291" s="38">
        <v>0</v>
      </c>
      <c r="M291" s="40">
        <f t="shared" si="124"/>
        <v>0</v>
      </c>
      <c r="N291" s="44">
        <v>0</v>
      </c>
      <c r="O291" s="38">
        <v>0</v>
      </c>
      <c r="P291" s="39">
        <f t="shared" si="121"/>
        <v>0</v>
      </c>
      <c r="Q291" s="66">
        <f t="shared" si="122"/>
        <v>50</v>
      </c>
    </row>
    <row r="292" spans="1:17" x14ac:dyDescent="0.2">
      <c r="A292" s="91"/>
      <c r="B292" s="98"/>
      <c r="C292" s="100"/>
      <c r="D292" s="36"/>
      <c r="E292" s="42"/>
      <c r="F292" s="43"/>
      <c r="G292" s="43">
        <v>0</v>
      </c>
      <c r="H292" s="43"/>
      <c r="I292" s="43"/>
      <c r="J292" s="34">
        <f t="shared" ref="J292:J320" si="125">SUM(E292:I292)</f>
        <v>0</v>
      </c>
      <c r="K292" s="55"/>
      <c r="L292" s="43"/>
      <c r="M292" s="34">
        <f t="shared" si="124"/>
        <v>0</v>
      </c>
      <c r="N292" s="55"/>
      <c r="O292" s="43"/>
      <c r="P292" s="33">
        <f t="shared" si="121"/>
        <v>0</v>
      </c>
      <c r="Q292" s="65">
        <f t="shared" si="122"/>
        <v>0</v>
      </c>
    </row>
    <row r="293" spans="1:17" x14ac:dyDescent="0.2">
      <c r="A293" s="91" t="s">
        <v>212</v>
      </c>
      <c r="B293" s="93"/>
      <c r="C293" s="95" t="s">
        <v>235</v>
      </c>
      <c r="D293" s="36"/>
      <c r="E293" s="37">
        <f>E295+E297+E299+E301+E303+E309+E311+E313</f>
        <v>0</v>
      </c>
      <c r="F293" s="38">
        <f>F295+F297+F299+F301+F303+F309+F311+F313</f>
        <v>0</v>
      </c>
      <c r="G293" s="38">
        <f>G295+G297+G299+G301+G303+G305+G307+G309+G311+G313+G315</f>
        <v>51107</v>
      </c>
      <c r="H293" s="38">
        <f>H295+H297+H299+H301+H303+H309+H311+H313</f>
        <v>0</v>
      </c>
      <c r="I293" s="38">
        <f>I295+I297+I299+I301+I303+I309+I311+I313</f>
        <v>0</v>
      </c>
      <c r="J293" s="40">
        <f t="shared" si="125"/>
        <v>51107</v>
      </c>
      <c r="K293" s="44">
        <f>K295+K297+K299+K301+K303+K305+K307+K309</f>
        <v>0</v>
      </c>
      <c r="L293" s="38">
        <f>L295+L297+L299+L301+L303+L305+L307+L309</f>
        <v>0</v>
      </c>
      <c r="M293" s="40">
        <f t="shared" si="124"/>
        <v>0</v>
      </c>
      <c r="N293" s="44">
        <f>N295+N297+N299+N301+N303+N305+N307+N309</f>
        <v>0</v>
      </c>
      <c r="O293" s="38">
        <f>O295+O297+O299+O301+O303+O305+O307+O309</f>
        <v>0</v>
      </c>
      <c r="P293" s="39">
        <f t="shared" si="121"/>
        <v>0</v>
      </c>
      <c r="Q293" s="66">
        <f t="shared" si="122"/>
        <v>51107</v>
      </c>
    </row>
    <row r="294" spans="1:17" x14ac:dyDescent="0.2">
      <c r="A294" s="91"/>
      <c r="B294" s="93"/>
      <c r="C294" s="95"/>
      <c r="D294" s="36"/>
      <c r="E294" s="31">
        <f>E296+E298+E300+E302+E304+E306+E308+E310+E312+E314</f>
        <v>0</v>
      </c>
      <c r="F294" s="32">
        <f>F296+F298+F300+F302+F304+F306+F308+F310+F312+F314</f>
        <v>0</v>
      </c>
      <c r="G294" s="32">
        <f>G296+G298+G300+G302+G304+G306+G308+G310+G312+G314+G316</f>
        <v>15745.38</v>
      </c>
      <c r="H294" s="32">
        <f>H296+H298+H300+H302+H304+H306+H308+H310+H312+H314</f>
        <v>0</v>
      </c>
      <c r="I294" s="32">
        <f>I296+I298+I300+I302+I304+I306+I308+I310+I312+I314</f>
        <v>0</v>
      </c>
      <c r="J294" s="34">
        <f t="shared" si="125"/>
        <v>15745.38</v>
      </c>
      <c r="K294" s="57">
        <f>K296+K298+K300+K302+K304+K306+K308+K310+K312+K314</f>
        <v>0</v>
      </c>
      <c r="L294" s="32">
        <f>L296+L298+L300+L302+L304+L306+L308+L310+L312+L314</f>
        <v>0</v>
      </c>
      <c r="M294" s="34">
        <f t="shared" si="124"/>
        <v>0</v>
      </c>
      <c r="N294" s="57">
        <f>N296+N298+N300+N302+N304+N306+N308+N310+N312+N314</f>
        <v>0</v>
      </c>
      <c r="O294" s="32">
        <f>O296+O298+O300+O302+O304+O306+O308+O310+O312+O314</f>
        <v>0</v>
      </c>
      <c r="P294" s="33">
        <f t="shared" si="121"/>
        <v>0</v>
      </c>
      <c r="Q294" s="65">
        <f t="shared" si="122"/>
        <v>15745.38</v>
      </c>
    </row>
    <row r="295" spans="1:17" ht="12.75" customHeight="1" x14ac:dyDescent="0.2">
      <c r="A295" s="91"/>
      <c r="B295" s="93" t="s">
        <v>236</v>
      </c>
      <c r="C295" s="95" t="s">
        <v>237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5"/>
        <v>2000</v>
      </c>
      <c r="K295" s="44">
        <v>0</v>
      </c>
      <c r="L295" s="38">
        <v>0</v>
      </c>
      <c r="M295" s="40">
        <f t="shared" si="124"/>
        <v>0</v>
      </c>
      <c r="N295" s="44">
        <v>0</v>
      </c>
      <c r="O295" s="38">
        <v>0</v>
      </c>
      <c r="P295" s="39">
        <f t="shared" si="121"/>
        <v>0</v>
      </c>
      <c r="Q295" s="66">
        <f t="shared" si="122"/>
        <v>2000</v>
      </c>
    </row>
    <row r="296" spans="1:17" x14ac:dyDescent="0.2">
      <c r="A296" s="91"/>
      <c r="B296" s="93"/>
      <c r="C296" s="95"/>
      <c r="D296" s="36"/>
      <c r="E296" s="42"/>
      <c r="F296" s="43"/>
      <c r="G296" s="43">
        <v>60</v>
      </c>
      <c r="H296" s="43"/>
      <c r="I296" s="43"/>
      <c r="J296" s="34">
        <f t="shared" si="125"/>
        <v>60</v>
      </c>
      <c r="K296" s="55"/>
      <c r="L296" s="43"/>
      <c r="M296" s="34">
        <f t="shared" si="124"/>
        <v>0</v>
      </c>
      <c r="N296" s="55"/>
      <c r="O296" s="43"/>
      <c r="P296" s="33">
        <f t="shared" si="121"/>
        <v>0</v>
      </c>
      <c r="Q296" s="65">
        <f t="shared" si="122"/>
        <v>60</v>
      </c>
    </row>
    <row r="297" spans="1:17" x14ac:dyDescent="0.2">
      <c r="A297" s="91"/>
      <c r="B297" s="93" t="s">
        <v>238</v>
      </c>
      <c r="C297" s="95" t="s">
        <v>239</v>
      </c>
      <c r="D297" s="36"/>
      <c r="E297" s="37">
        <v>0</v>
      </c>
      <c r="F297" s="38">
        <v>0</v>
      </c>
      <c r="G297" s="38">
        <v>5800</v>
      </c>
      <c r="H297" s="38">
        <v>0</v>
      </c>
      <c r="I297" s="38">
        <v>0</v>
      </c>
      <c r="J297" s="40">
        <f t="shared" si="125"/>
        <v>5800</v>
      </c>
      <c r="K297" s="44">
        <v>0</v>
      </c>
      <c r="L297" s="38">
        <v>0</v>
      </c>
      <c r="M297" s="40">
        <f t="shared" si="124"/>
        <v>0</v>
      </c>
      <c r="N297" s="44">
        <v>0</v>
      </c>
      <c r="O297" s="38">
        <v>0</v>
      </c>
      <c r="P297" s="39">
        <f t="shared" si="121"/>
        <v>0</v>
      </c>
      <c r="Q297" s="66">
        <f t="shared" si="122"/>
        <v>5800</v>
      </c>
    </row>
    <row r="298" spans="1:17" x14ac:dyDescent="0.2">
      <c r="A298" s="91"/>
      <c r="B298" s="93"/>
      <c r="C298" s="95"/>
      <c r="D298" s="36"/>
      <c r="E298" s="42"/>
      <c r="F298" s="43"/>
      <c r="G298" s="43">
        <v>821.19</v>
      </c>
      <c r="H298" s="43"/>
      <c r="I298" s="43"/>
      <c r="J298" s="34">
        <f t="shared" si="125"/>
        <v>821.19</v>
      </c>
      <c r="K298" s="55"/>
      <c r="L298" s="43"/>
      <c r="M298" s="34">
        <f t="shared" si="124"/>
        <v>0</v>
      </c>
      <c r="N298" s="55"/>
      <c r="O298" s="43"/>
      <c r="P298" s="33">
        <f t="shared" si="121"/>
        <v>0</v>
      </c>
      <c r="Q298" s="65">
        <f t="shared" si="122"/>
        <v>821.19</v>
      </c>
    </row>
    <row r="299" spans="1:17" x14ac:dyDescent="0.2">
      <c r="A299" s="91"/>
      <c r="B299" s="93" t="s">
        <v>240</v>
      </c>
      <c r="C299" s="95" t="s">
        <v>241</v>
      </c>
      <c r="D299" s="36"/>
      <c r="E299" s="37">
        <v>0</v>
      </c>
      <c r="F299" s="38">
        <v>0</v>
      </c>
      <c r="G299" s="38">
        <v>5000</v>
      </c>
      <c r="H299" s="38">
        <v>0</v>
      </c>
      <c r="I299" s="38">
        <v>0</v>
      </c>
      <c r="J299" s="40">
        <f t="shared" si="125"/>
        <v>5000</v>
      </c>
      <c r="K299" s="44">
        <v>0</v>
      </c>
      <c r="L299" s="38">
        <v>0</v>
      </c>
      <c r="M299" s="40">
        <f t="shared" si="124"/>
        <v>0</v>
      </c>
      <c r="N299" s="44">
        <v>0</v>
      </c>
      <c r="O299" s="38">
        <v>0</v>
      </c>
      <c r="P299" s="39">
        <f t="shared" si="121"/>
        <v>0</v>
      </c>
      <c r="Q299" s="66">
        <f t="shared" si="122"/>
        <v>5000</v>
      </c>
    </row>
    <row r="300" spans="1:17" x14ac:dyDescent="0.2">
      <c r="A300" s="91"/>
      <c r="B300" s="93"/>
      <c r="C300" s="95"/>
      <c r="D300" s="36"/>
      <c r="E300" s="42"/>
      <c r="F300" s="43"/>
      <c r="G300" s="43">
        <v>1038</v>
      </c>
      <c r="H300" s="43"/>
      <c r="I300" s="43"/>
      <c r="J300" s="34">
        <f t="shared" si="125"/>
        <v>1038</v>
      </c>
      <c r="K300" s="55"/>
      <c r="L300" s="43"/>
      <c r="M300" s="34">
        <f t="shared" si="124"/>
        <v>0</v>
      </c>
      <c r="N300" s="55"/>
      <c r="O300" s="43"/>
      <c r="P300" s="33">
        <f t="shared" si="121"/>
        <v>0</v>
      </c>
      <c r="Q300" s="65">
        <f t="shared" si="122"/>
        <v>1038</v>
      </c>
    </row>
    <row r="301" spans="1:17" x14ac:dyDescent="0.2">
      <c r="A301" s="91"/>
      <c r="B301" s="93" t="s">
        <v>242</v>
      </c>
      <c r="C301" s="95" t="s">
        <v>243</v>
      </c>
      <c r="D301" s="36"/>
      <c r="E301" s="37">
        <v>0</v>
      </c>
      <c r="F301" s="38">
        <v>0</v>
      </c>
      <c r="G301" s="38">
        <v>106</v>
      </c>
      <c r="H301" s="38">
        <v>0</v>
      </c>
      <c r="I301" s="38">
        <v>0</v>
      </c>
      <c r="J301" s="40">
        <f t="shared" si="125"/>
        <v>106</v>
      </c>
      <c r="K301" s="44">
        <v>0</v>
      </c>
      <c r="L301" s="38">
        <v>0</v>
      </c>
      <c r="M301" s="40">
        <f t="shared" si="124"/>
        <v>0</v>
      </c>
      <c r="N301" s="44">
        <v>0</v>
      </c>
      <c r="O301" s="38">
        <v>0</v>
      </c>
      <c r="P301" s="39">
        <f t="shared" si="121"/>
        <v>0</v>
      </c>
      <c r="Q301" s="66">
        <f t="shared" si="122"/>
        <v>106</v>
      </c>
    </row>
    <row r="302" spans="1:17" x14ac:dyDescent="0.2">
      <c r="A302" s="91"/>
      <c r="B302" s="93"/>
      <c r="C302" s="95"/>
      <c r="D302" s="36"/>
      <c r="E302" s="42"/>
      <c r="F302" s="43"/>
      <c r="G302" s="43">
        <v>0</v>
      </c>
      <c r="H302" s="43"/>
      <c r="I302" s="43"/>
      <c r="J302" s="34">
        <f t="shared" si="125"/>
        <v>0</v>
      </c>
      <c r="K302" s="55"/>
      <c r="L302" s="43"/>
      <c r="M302" s="34">
        <f t="shared" si="124"/>
        <v>0</v>
      </c>
      <c r="N302" s="55"/>
      <c r="O302" s="43"/>
      <c r="P302" s="33">
        <f t="shared" si="121"/>
        <v>0</v>
      </c>
      <c r="Q302" s="65">
        <f t="shared" si="122"/>
        <v>0</v>
      </c>
    </row>
    <row r="303" spans="1:17" x14ac:dyDescent="0.2">
      <c r="A303" s="91"/>
      <c r="B303" s="93" t="s">
        <v>244</v>
      </c>
      <c r="C303" s="95" t="s">
        <v>245</v>
      </c>
      <c r="D303" s="36"/>
      <c r="E303" s="37">
        <v>0</v>
      </c>
      <c r="F303" s="38">
        <v>0</v>
      </c>
      <c r="G303" s="38">
        <v>2300</v>
      </c>
      <c r="H303" s="38">
        <v>0</v>
      </c>
      <c r="I303" s="38">
        <v>0</v>
      </c>
      <c r="J303" s="40">
        <f t="shared" si="125"/>
        <v>2300</v>
      </c>
      <c r="K303" s="44">
        <v>0</v>
      </c>
      <c r="L303" s="38">
        <v>0</v>
      </c>
      <c r="M303" s="40">
        <f t="shared" si="124"/>
        <v>0</v>
      </c>
      <c r="N303" s="44">
        <v>0</v>
      </c>
      <c r="O303" s="38">
        <v>0</v>
      </c>
      <c r="P303" s="39">
        <f t="shared" si="121"/>
        <v>0</v>
      </c>
      <c r="Q303" s="66">
        <f t="shared" si="122"/>
        <v>2300</v>
      </c>
    </row>
    <row r="304" spans="1:17" x14ac:dyDescent="0.2">
      <c r="A304" s="91"/>
      <c r="B304" s="93"/>
      <c r="C304" s="95"/>
      <c r="D304" s="36"/>
      <c r="E304" s="42"/>
      <c r="F304" s="43"/>
      <c r="G304" s="43">
        <v>860.86</v>
      </c>
      <c r="H304" s="43"/>
      <c r="I304" s="43"/>
      <c r="J304" s="34">
        <f t="shared" si="125"/>
        <v>860.86</v>
      </c>
      <c r="K304" s="55"/>
      <c r="L304" s="43"/>
      <c r="M304" s="34">
        <f t="shared" si="124"/>
        <v>0</v>
      </c>
      <c r="N304" s="55"/>
      <c r="O304" s="43"/>
      <c r="P304" s="33">
        <f t="shared" si="121"/>
        <v>0</v>
      </c>
      <c r="Q304" s="65">
        <f t="shared" si="122"/>
        <v>860.86</v>
      </c>
    </row>
    <row r="305" spans="1:17" x14ac:dyDescent="0.2">
      <c r="A305" s="91"/>
      <c r="B305" s="93" t="s">
        <v>246</v>
      </c>
      <c r="C305" s="95" t="s">
        <v>247</v>
      </c>
      <c r="D305" s="36"/>
      <c r="E305" s="37">
        <v>0</v>
      </c>
      <c r="F305" s="38">
        <v>0</v>
      </c>
      <c r="G305" s="38">
        <v>13700</v>
      </c>
      <c r="H305" s="38">
        <v>0</v>
      </c>
      <c r="I305" s="38">
        <v>0</v>
      </c>
      <c r="J305" s="40">
        <f t="shared" si="125"/>
        <v>13700</v>
      </c>
      <c r="K305" s="44">
        <v>0</v>
      </c>
      <c r="L305" s="38">
        <v>0</v>
      </c>
      <c r="M305" s="40">
        <f t="shared" si="124"/>
        <v>0</v>
      </c>
      <c r="N305" s="44">
        <v>0</v>
      </c>
      <c r="O305" s="38">
        <v>0</v>
      </c>
      <c r="P305" s="39">
        <f t="shared" si="121"/>
        <v>0</v>
      </c>
      <c r="Q305" s="66">
        <f t="shared" si="122"/>
        <v>13700</v>
      </c>
    </row>
    <row r="306" spans="1:17" x14ac:dyDescent="0.2">
      <c r="A306" s="91"/>
      <c r="B306" s="93"/>
      <c r="C306" s="95"/>
      <c r="D306" s="36"/>
      <c r="E306" s="42"/>
      <c r="F306" s="43"/>
      <c r="G306" s="43">
        <v>8656.68</v>
      </c>
      <c r="H306" s="43"/>
      <c r="I306" s="43"/>
      <c r="J306" s="34">
        <f t="shared" si="125"/>
        <v>8656.68</v>
      </c>
      <c r="K306" s="55"/>
      <c r="L306" s="43"/>
      <c r="M306" s="34">
        <f t="shared" si="124"/>
        <v>0</v>
      </c>
      <c r="N306" s="55"/>
      <c r="O306" s="43"/>
      <c r="P306" s="33">
        <f t="shared" si="121"/>
        <v>0</v>
      </c>
      <c r="Q306" s="65">
        <f t="shared" si="122"/>
        <v>8656.68</v>
      </c>
    </row>
    <row r="307" spans="1:17" x14ac:dyDescent="0.2">
      <c r="A307" s="91"/>
      <c r="B307" s="93" t="s">
        <v>248</v>
      </c>
      <c r="C307" s="95" t="s">
        <v>249</v>
      </c>
      <c r="D307" s="36"/>
      <c r="E307" s="37">
        <v>0</v>
      </c>
      <c r="F307" s="38">
        <v>0</v>
      </c>
      <c r="G307" s="38">
        <v>6200</v>
      </c>
      <c r="H307" s="38">
        <v>0</v>
      </c>
      <c r="I307" s="38">
        <v>0</v>
      </c>
      <c r="J307" s="40">
        <f t="shared" si="125"/>
        <v>6200</v>
      </c>
      <c r="K307" s="44">
        <v>0</v>
      </c>
      <c r="L307" s="38">
        <v>0</v>
      </c>
      <c r="M307" s="40">
        <f t="shared" si="124"/>
        <v>0</v>
      </c>
      <c r="N307" s="44">
        <v>0</v>
      </c>
      <c r="O307" s="38">
        <v>0</v>
      </c>
      <c r="P307" s="39">
        <f t="shared" si="121"/>
        <v>0</v>
      </c>
      <c r="Q307" s="66">
        <f t="shared" si="122"/>
        <v>6200</v>
      </c>
    </row>
    <row r="308" spans="1:17" x14ac:dyDescent="0.2">
      <c r="A308" s="91"/>
      <c r="B308" s="93"/>
      <c r="C308" s="95"/>
      <c r="D308" s="36"/>
      <c r="E308" s="42"/>
      <c r="F308" s="43"/>
      <c r="G308" s="43">
        <v>1539.4</v>
      </c>
      <c r="H308" s="43"/>
      <c r="I308" s="43"/>
      <c r="J308" s="34">
        <f t="shared" si="125"/>
        <v>1539.4</v>
      </c>
      <c r="K308" s="55"/>
      <c r="L308" s="43"/>
      <c r="M308" s="34">
        <f t="shared" si="124"/>
        <v>0</v>
      </c>
      <c r="N308" s="55"/>
      <c r="O308" s="43"/>
      <c r="P308" s="33">
        <f t="shared" si="121"/>
        <v>0</v>
      </c>
      <c r="Q308" s="65">
        <f t="shared" si="122"/>
        <v>1539.4</v>
      </c>
    </row>
    <row r="309" spans="1:17" x14ac:dyDescent="0.2">
      <c r="A309" s="91"/>
      <c r="B309" s="93" t="s">
        <v>250</v>
      </c>
      <c r="C309" s="95" t="s">
        <v>251</v>
      </c>
      <c r="D309" s="36"/>
      <c r="E309" s="37">
        <v>0</v>
      </c>
      <c r="F309" s="38">
        <v>0</v>
      </c>
      <c r="G309" s="38">
        <v>3000</v>
      </c>
      <c r="H309" s="38">
        <v>0</v>
      </c>
      <c r="I309" s="38">
        <v>0</v>
      </c>
      <c r="J309" s="40">
        <f t="shared" si="125"/>
        <v>3000</v>
      </c>
      <c r="K309" s="44">
        <v>0</v>
      </c>
      <c r="L309" s="38">
        <v>0</v>
      </c>
      <c r="M309" s="40">
        <f t="shared" si="124"/>
        <v>0</v>
      </c>
      <c r="N309" s="44">
        <v>0</v>
      </c>
      <c r="O309" s="38">
        <v>0</v>
      </c>
      <c r="P309" s="39">
        <f t="shared" si="121"/>
        <v>0</v>
      </c>
      <c r="Q309" s="66">
        <f t="shared" si="122"/>
        <v>3000</v>
      </c>
    </row>
    <row r="310" spans="1:17" x14ac:dyDescent="0.2">
      <c r="A310" s="91"/>
      <c r="B310" s="93"/>
      <c r="C310" s="95"/>
      <c r="D310" s="36"/>
      <c r="E310" s="42"/>
      <c r="F310" s="43"/>
      <c r="G310" s="43">
        <v>409.1</v>
      </c>
      <c r="H310" s="43"/>
      <c r="I310" s="43"/>
      <c r="J310" s="34">
        <f t="shared" si="125"/>
        <v>409.1</v>
      </c>
      <c r="K310" s="55"/>
      <c r="L310" s="43"/>
      <c r="M310" s="34">
        <f t="shared" si="124"/>
        <v>0</v>
      </c>
      <c r="N310" s="55"/>
      <c r="O310" s="43"/>
      <c r="P310" s="33">
        <f t="shared" si="121"/>
        <v>0</v>
      </c>
      <c r="Q310" s="65">
        <f t="shared" si="122"/>
        <v>409.1</v>
      </c>
    </row>
    <row r="311" spans="1:17" ht="12.75" customHeight="1" x14ac:dyDescent="0.2">
      <c r="A311" s="91"/>
      <c r="B311" s="93" t="s">
        <v>252</v>
      </c>
      <c r="C311" s="95" t="s">
        <v>253</v>
      </c>
      <c r="D311" s="36"/>
      <c r="E311" s="37">
        <v>0</v>
      </c>
      <c r="F311" s="38">
        <v>0</v>
      </c>
      <c r="G311" s="38">
        <v>12000</v>
      </c>
      <c r="H311" s="38">
        <v>0</v>
      </c>
      <c r="I311" s="38">
        <v>0</v>
      </c>
      <c r="J311" s="40">
        <f t="shared" si="125"/>
        <v>12000</v>
      </c>
      <c r="K311" s="44">
        <v>0</v>
      </c>
      <c r="L311" s="38">
        <v>0</v>
      </c>
      <c r="M311" s="40">
        <f t="shared" si="124"/>
        <v>0</v>
      </c>
      <c r="N311" s="44">
        <v>0</v>
      </c>
      <c r="O311" s="38">
        <v>0</v>
      </c>
      <c r="P311" s="39">
        <f t="shared" si="121"/>
        <v>0</v>
      </c>
      <c r="Q311" s="66">
        <f t="shared" si="122"/>
        <v>12000</v>
      </c>
    </row>
    <row r="312" spans="1:17" x14ac:dyDescent="0.2">
      <c r="A312" s="91"/>
      <c r="B312" s="93"/>
      <c r="C312" s="95"/>
      <c r="D312" s="36"/>
      <c r="E312" s="42"/>
      <c r="F312" s="43"/>
      <c r="G312" s="43">
        <v>2359.06</v>
      </c>
      <c r="H312" s="43"/>
      <c r="I312" s="43"/>
      <c r="J312" s="34">
        <f t="shared" si="125"/>
        <v>2359.06</v>
      </c>
      <c r="K312" s="55"/>
      <c r="L312" s="43"/>
      <c r="M312" s="34">
        <f t="shared" si="124"/>
        <v>0</v>
      </c>
      <c r="N312" s="55"/>
      <c r="O312" s="43"/>
      <c r="P312" s="33">
        <f t="shared" si="121"/>
        <v>0</v>
      </c>
      <c r="Q312" s="65">
        <f t="shared" si="122"/>
        <v>2359.06</v>
      </c>
    </row>
    <row r="313" spans="1:17" ht="12.75" hidden="1" customHeight="1" x14ac:dyDescent="0.2">
      <c r="A313" s="91"/>
      <c r="B313" s="93" t="s">
        <v>254</v>
      </c>
      <c r="C313" s="95" t="s">
        <v>255</v>
      </c>
      <c r="D313" s="36"/>
      <c r="E313" s="37">
        <v>0</v>
      </c>
      <c r="F313" s="38">
        <v>0</v>
      </c>
      <c r="G313" s="38">
        <v>0</v>
      </c>
      <c r="H313" s="38">
        <v>0</v>
      </c>
      <c r="I313" s="38">
        <v>0</v>
      </c>
      <c r="J313" s="40">
        <f t="shared" si="125"/>
        <v>0</v>
      </c>
      <c r="K313" s="44">
        <v>0</v>
      </c>
      <c r="L313" s="38">
        <v>0</v>
      </c>
      <c r="M313" s="40">
        <f t="shared" si="124"/>
        <v>0</v>
      </c>
      <c r="N313" s="44">
        <v>0</v>
      </c>
      <c r="O313" s="38">
        <v>0</v>
      </c>
      <c r="P313" s="39">
        <f t="shared" si="121"/>
        <v>0</v>
      </c>
      <c r="Q313" s="66">
        <f t="shared" si="122"/>
        <v>0</v>
      </c>
    </row>
    <row r="314" spans="1:17" ht="12.75" hidden="1" customHeight="1" x14ac:dyDescent="0.2">
      <c r="A314" s="91"/>
      <c r="B314" s="93"/>
      <c r="C314" s="95"/>
      <c r="D314" s="36"/>
      <c r="E314" s="42"/>
      <c r="F314" s="43"/>
      <c r="G314" s="43"/>
      <c r="H314" s="43"/>
      <c r="I314" s="43"/>
      <c r="J314" s="34">
        <f t="shared" si="125"/>
        <v>0</v>
      </c>
      <c r="K314" s="55"/>
      <c r="L314" s="43"/>
      <c r="M314" s="34">
        <f t="shared" si="124"/>
        <v>0</v>
      </c>
      <c r="N314" s="55"/>
      <c r="O314" s="43"/>
      <c r="P314" s="33">
        <f t="shared" si="121"/>
        <v>0</v>
      </c>
      <c r="Q314" s="65">
        <f t="shared" si="122"/>
        <v>0</v>
      </c>
    </row>
    <row r="315" spans="1:17" x14ac:dyDescent="0.2">
      <c r="A315" s="91"/>
      <c r="B315" s="93" t="s">
        <v>256</v>
      </c>
      <c r="C315" s="95" t="s">
        <v>257</v>
      </c>
      <c r="D315" s="36"/>
      <c r="E315" s="37">
        <v>0</v>
      </c>
      <c r="F315" s="38">
        <v>0</v>
      </c>
      <c r="G315" s="38">
        <v>1001</v>
      </c>
      <c r="H315" s="38">
        <v>0</v>
      </c>
      <c r="I315" s="38">
        <v>0</v>
      </c>
      <c r="J315" s="40">
        <f t="shared" si="125"/>
        <v>1001</v>
      </c>
      <c r="K315" s="44">
        <v>0</v>
      </c>
      <c r="L315" s="38">
        <v>0</v>
      </c>
      <c r="M315" s="40">
        <f t="shared" si="124"/>
        <v>0</v>
      </c>
      <c r="N315" s="44">
        <v>0</v>
      </c>
      <c r="O315" s="38">
        <v>0</v>
      </c>
      <c r="P315" s="39">
        <f t="shared" si="121"/>
        <v>0</v>
      </c>
      <c r="Q315" s="66">
        <f t="shared" si="122"/>
        <v>1001</v>
      </c>
    </row>
    <row r="316" spans="1:17" x14ac:dyDescent="0.2">
      <c r="A316" s="91"/>
      <c r="B316" s="93"/>
      <c r="C316" s="95"/>
      <c r="D316" s="36"/>
      <c r="E316" s="42"/>
      <c r="F316" s="43"/>
      <c r="G316" s="43">
        <v>1.0900000000000001</v>
      </c>
      <c r="H316" s="43"/>
      <c r="I316" s="43"/>
      <c r="J316" s="34">
        <f t="shared" si="125"/>
        <v>1.0900000000000001</v>
      </c>
      <c r="K316" s="55"/>
      <c r="L316" s="43"/>
      <c r="M316" s="34">
        <f t="shared" si="124"/>
        <v>0</v>
      </c>
      <c r="N316" s="55"/>
      <c r="O316" s="43"/>
      <c r="P316" s="33">
        <f t="shared" si="121"/>
        <v>0</v>
      </c>
      <c r="Q316" s="65">
        <f t="shared" si="122"/>
        <v>1.0900000000000001</v>
      </c>
    </row>
    <row r="317" spans="1:17" x14ac:dyDescent="0.2">
      <c r="A317" s="91" t="s">
        <v>212</v>
      </c>
      <c r="B317" s="93"/>
      <c r="C317" s="95" t="s">
        <v>258</v>
      </c>
      <c r="D317" s="36"/>
      <c r="E317" s="37">
        <v>0</v>
      </c>
      <c r="F317" s="38">
        <v>0</v>
      </c>
      <c r="G317" s="38">
        <v>0</v>
      </c>
      <c r="H317" s="38">
        <v>8506</v>
      </c>
      <c r="I317" s="38">
        <v>0</v>
      </c>
      <c r="J317" s="40">
        <f t="shared" si="125"/>
        <v>8506</v>
      </c>
      <c r="K317" s="44">
        <v>0</v>
      </c>
      <c r="L317" s="38">
        <v>0</v>
      </c>
      <c r="M317" s="40">
        <f t="shared" si="124"/>
        <v>0</v>
      </c>
      <c r="N317" s="44">
        <v>0</v>
      </c>
      <c r="O317" s="38">
        <v>0</v>
      </c>
      <c r="P317" s="39">
        <f t="shared" si="121"/>
        <v>0</v>
      </c>
      <c r="Q317" s="66">
        <f t="shared" si="122"/>
        <v>8506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>
        <v>0</v>
      </c>
      <c r="I318" s="43"/>
      <c r="J318" s="34">
        <f t="shared" si="125"/>
        <v>0</v>
      </c>
      <c r="K318" s="55"/>
      <c r="L318" s="43"/>
      <c r="M318" s="34">
        <f t="shared" si="124"/>
        <v>0</v>
      </c>
      <c r="N318" s="55"/>
      <c r="O318" s="43"/>
      <c r="P318" s="33">
        <f t="shared" si="121"/>
        <v>0</v>
      </c>
      <c r="Q318" s="65">
        <f t="shared" si="122"/>
        <v>0</v>
      </c>
    </row>
    <row r="319" spans="1:17" x14ac:dyDescent="0.2">
      <c r="A319" s="91" t="s">
        <v>212</v>
      </c>
      <c r="B319" s="93"/>
      <c r="C319" s="95" t="s">
        <v>291</v>
      </c>
      <c r="D319" s="36"/>
      <c r="E319" s="37">
        <v>0</v>
      </c>
      <c r="F319" s="38">
        <v>0</v>
      </c>
      <c r="G319" s="38">
        <v>0</v>
      </c>
      <c r="H319" s="38">
        <v>650</v>
      </c>
      <c r="I319" s="38">
        <v>0</v>
      </c>
      <c r="J319" s="40">
        <f t="shared" si="125"/>
        <v>650</v>
      </c>
      <c r="K319" s="44">
        <v>0</v>
      </c>
      <c r="L319" s="38">
        <v>0</v>
      </c>
      <c r="M319" s="40">
        <f t="shared" si="124"/>
        <v>0</v>
      </c>
      <c r="N319" s="44">
        <v>0</v>
      </c>
      <c r="O319" s="38">
        <v>0</v>
      </c>
      <c r="P319" s="39">
        <f t="shared" si="121"/>
        <v>0</v>
      </c>
      <c r="Q319" s="66">
        <f t="shared" si="122"/>
        <v>650</v>
      </c>
    </row>
    <row r="320" spans="1:17" ht="13.5" thickBot="1" x14ac:dyDescent="0.25">
      <c r="A320" s="92"/>
      <c r="B320" s="94"/>
      <c r="C320" s="96"/>
      <c r="D320" s="50"/>
      <c r="E320" s="51"/>
      <c r="F320" s="45"/>
      <c r="G320" s="45"/>
      <c r="H320" s="45">
        <v>0</v>
      </c>
      <c r="I320" s="45"/>
      <c r="J320" s="24">
        <f t="shared" si="125"/>
        <v>0</v>
      </c>
      <c r="K320" s="56"/>
      <c r="L320" s="45"/>
      <c r="M320" s="24">
        <f t="shared" si="124"/>
        <v>0</v>
      </c>
      <c r="N320" s="56"/>
      <c r="O320" s="45"/>
      <c r="P320" s="23">
        <f t="shared" si="121"/>
        <v>0</v>
      </c>
      <c r="Q320" s="63">
        <f t="shared" si="122"/>
        <v>0</v>
      </c>
    </row>
    <row r="321" spans="1:17" hidden="1" x14ac:dyDescent="0.2">
      <c r="A321" s="103" t="s">
        <v>212</v>
      </c>
      <c r="B321" s="98"/>
      <c r="C321" s="100" t="s">
        <v>211</v>
      </c>
      <c r="D321" s="49" t="s">
        <v>120</v>
      </c>
      <c r="E321" s="26">
        <v>0</v>
      </c>
      <c r="F321" s="27">
        <v>0</v>
      </c>
      <c r="G321" s="27">
        <v>0</v>
      </c>
      <c r="H321" s="27">
        <v>0</v>
      </c>
      <c r="I321" s="27">
        <v>0</v>
      </c>
      <c r="J321" s="29">
        <f t="shared" ref="J321" si="126">SUM(E321:I321)</f>
        <v>0</v>
      </c>
      <c r="K321" s="54">
        <v>0</v>
      </c>
      <c r="L321" s="27">
        <v>0</v>
      </c>
      <c r="M321" s="29">
        <f t="shared" ref="M321" si="127">SUM(K321:L321)</f>
        <v>0</v>
      </c>
      <c r="N321" s="54">
        <v>0</v>
      </c>
      <c r="O321" s="27">
        <v>0</v>
      </c>
      <c r="P321" s="28">
        <f t="shared" ref="P321" si="128">SUM(N321:O321)</f>
        <v>0</v>
      </c>
      <c r="Q321" s="64">
        <f t="shared" ref="Q321:Q322" si="129">P321+M321+J321</f>
        <v>0</v>
      </c>
    </row>
    <row r="322" spans="1:17" ht="13.5" hidden="1" thickBot="1" x14ac:dyDescent="0.25">
      <c r="A322" s="92"/>
      <c r="B322" s="94"/>
      <c r="C322" s="96"/>
      <c r="D322" s="67"/>
      <c r="E322" s="51"/>
      <c r="F322" s="45"/>
      <c r="G322" s="45"/>
      <c r="H322" s="45"/>
      <c r="I322" s="45"/>
      <c r="J322" s="24">
        <f>SUM(E322:I322)</f>
        <v>0</v>
      </c>
      <c r="K322" s="56"/>
      <c r="L322" s="45"/>
      <c r="M322" s="24">
        <f>SUM(K322:L322)</f>
        <v>0</v>
      </c>
      <c r="N322" s="56"/>
      <c r="O322" s="45"/>
      <c r="P322" s="23">
        <f>SUM(N322:O322)</f>
        <v>0</v>
      </c>
      <c r="Q322" s="63">
        <f t="shared" si="129"/>
        <v>0</v>
      </c>
    </row>
  </sheetData>
  <sheetProtection sheet="1" objects="1" scenarios="1"/>
  <mergeCells count="495">
    <mergeCell ref="Q1:Q2"/>
    <mergeCell ref="E2:E3"/>
    <mergeCell ref="F2:F3"/>
    <mergeCell ref="G2:G3"/>
    <mergeCell ref="H2:H3"/>
    <mergeCell ref="I2:I3"/>
    <mergeCell ref="C256:C257"/>
    <mergeCell ref="C258:C259"/>
    <mergeCell ref="D8:D9"/>
    <mergeCell ref="D36:D37"/>
    <mergeCell ref="C89:C90"/>
    <mergeCell ref="D116:D117"/>
    <mergeCell ref="D133:D134"/>
    <mergeCell ref="D219:D220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D89:D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7:A178"/>
    <mergeCell ref="B177:B178"/>
    <mergeCell ref="C177:C178"/>
    <mergeCell ref="D177:D178"/>
    <mergeCell ref="A180:B181"/>
    <mergeCell ref="C180:C181"/>
    <mergeCell ref="D180:D181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6:A187"/>
    <mergeCell ref="B186:B187"/>
    <mergeCell ref="C186:C187"/>
    <mergeCell ref="A188:A189"/>
    <mergeCell ref="B188:B189"/>
    <mergeCell ref="C188:C189"/>
    <mergeCell ref="A182:A183"/>
    <mergeCell ref="B182:B183"/>
    <mergeCell ref="C182:C183"/>
    <mergeCell ref="A184:A185"/>
    <mergeCell ref="B184:B185"/>
    <mergeCell ref="C184:C185"/>
    <mergeCell ref="A194:A195"/>
    <mergeCell ref="B194:B195"/>
    <mergeCell ref="C194:C195"/>
    <mergeCell ref="A196:A197"/>
    <mergeCell ref="B196:B197"/>
    <mergeCell ref="C196:C197"/>
    <mergeCell ref="A190:A191"/>
    <mergeCell ref="B190:B191"/>
    <mergeCell ref="C190:C191"/>
    <mergeCell ref="A192:A193"/>
    <mergeCell ref="B192:B193"/>
    <mergeCell ref="C192:C193"/>
    <mergeCell ref="A198:A199"/>
    <mergeCell ref="B198:B199"/>
    <mergeCell ref="C198:C199"/>
    <mergeCell ref="A202:A203"/>
    <mergeCell ref="B202:B203"/>
    <mergeCell ref="C202:C203"/>
    <mergeCell ref="A200:A201"/>
    <mergeCell ref="B200:B201"/>
    <mergeCell ref="C200:C201"/>
    <mergeCell ref="D206:D207"/>
    <mergeCell ref="A208:A209"/>
    <mergeCell ref="B208:B209"/>
    <mergeCell ref="C208:C209"/>
    <mergeCell ref="A210:A211"/>
    <mergeCell ref="B210:B211"/>
    <mergeCell ref="C210:C211"/>
    <mergeCell ref="A204:A205"/>
    <mergeCell ref="B204:B205"/>
    <mergeCell ref="C204:C205"/>
    <mergeCell ref="A206:A207"/>
    <mergeCell ref="B206:B207"/>
    <mergeCell ref="C206:C207"/>
    <mergeCell ref="A216:A217"/>
    <mergeCell ref="B216:B217"/>
    <mergeCell ref="C216:C217"/>
    <mergeCell ref="A219:B220"/>
    <mergeCell ref="C219:C220"/>
    <mergeCell ref="A212:A213"/>
    <mergeCell ref="B212:B213"/>
    <mergeCell ref="C212:C213"/>
    <mergeCell ref="A214:A215"/>
    <mergeCell ref="B214:B215"/>
    <mergeCell ref="C214:C215"/>
    <mergeCell ref="A225:A226"/>
    <mergeCell ref="B225:B226"/>
    <mergeCell ref="C225:C226"/>
    <mergeCell ref="A227:A228"/>
    <mergeCell ref="B227:B228"/>
    <mergeCell ref="C227:C228"/>
    <mergeCell ref="A221:A222"/>
    <mergeCell ref="B221:B222"/>
    <mergeCell ref="C221:C222"/>
    <mergeCell ref="A223:A224"/>
    <mergeCell ref="B223:B224"/>
    <mergeCell ref="C223:C224"/>
    <mergeCell ref="A233:A234"/>
    <mergeCell ref="B233:B234"/>
    <mergeCell ref="C233:C234"/>
    <mergeCell ref="A235:A236"/>
    <mergeCell ref="B235:B236"/>
    <mergeCell ref="C235:C236"/>
    <mergeCell ref="A229:A230"/>
    <mergeCell ref="B229:B230"/>
    <mergeCell ref="C229:C230"/>
    <mergeCell ref="A231:A232"/>
    <mergeCell ref="B231:B232"/>
    <mergeCell ref="C231:C232"/>
    <mergeCell ref="A242:B243"/>
    <mergeCell ref="C242:C243"/>
    <mergeCell ref="D242:D243"/>
    <mergeCell ref="A244:A245"/>
    <mergeCell ref="B244:B245"/>
    <mergeCell ref="C244:C245"/>
    <mergeCell ref="D244:D245"/>
    <mergeCell ref="A237:A238"/>
    <mergeCell ref="B237:B238"/>
    <mergeCell ref="C237:C238"/>
    <mergeCell ref="A239:A240"/>
    <mergeCell ref="B239:B240"/>
    <mergeCell ref="C239:C240"/>
    <mergeCell ref="A250:A251"/>
    <mergeCell ref="B250:B251"/>
    <mergeCell ref="C250:C251"/>
    <mergeCell ref="A252:A253"/>
    <mergeCell ref="B252:B253"/>
    <mergeCell ref="C252:C253"/>
    <mergeCell ref="A246:A247"/>
    <mergeCell ref="B246:B247"/>
    <mergeCell ref="C246:C247"/>
    <mergeCell ref="A248:A249"/>
    <mergeCell ref="B248:B249"/>
    <mergeCell ref="C248:C249"/>
    <mergeCell ref="A260:A261"/>
    <mergeCell ref="B260:B261"/>
    <mergeCell ref="C260:C261"/>
    <mergeCell ref="A263:B264"/>
    <mergeCell ref="C263:C264"/>
    <mergeCell ref="A254:A255"/>
    <mergeCell ref="B254:B255"/>
    <mergeCell ref="C254:C255"/>
    <mergeCell ref="A256:A257"/>
    <mergeCell ref="B256:B257"/>
    <mergeCell ref="A258:A259"/>
    <mergeCell ref="B258:B259"/>
    <mergeCell ref="D263:D264"/>
    <mergeCell ref="A273:A274"/>
    <mergeCell ref="B273:B274"/>
    <mergeCell ref="C273:C274"/>
    <mergeCell ref="A275:A276"/>
    <mergeCell ref="B275:B276"/>
    <mergeCell ref="C275:C276"/>
    <mergeCell ref="A269:A270"/>
    <mergeCell ref="B269:B270"/>
    <mergeCell ref="C269:C270"/>
    <mergeCell ref="A271:A272"/>
    <mergeCell ref="B271:B272"/>
    <mergeCell ref="C271:C272"/>
    <mergeCell ref="A265:A266"/>
    <mergeCell ref="B265:B266"/>
    <mergeCell ref="C265:C266"/>
    <mergeCell ref="A267:A268"/>
    <mergeCell ref="B267:B268"/>
    <mergeCell ref="C267:C268"/>
    <mergeCell ref="A281:A282"/>
    <mergeCell ref="B281:B282"/>
    <mergeCell ref="C281:C282"/>
    <mergeCell ref="A283:A284"/>
    <mergeCell ref="B283:B284"/>
    <mergeCell ref="C283:C284"/>
    <mergeCell ref="A277:A278"/>
    <mergeCell ref="B277:B278"/>
    <mergeCell ref="C277:C278"/>
    <mergeCell ref="A279:A280"/>
    <mergeCell ref="B279:B280"/>
    <mergeCell ref="C279:C280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21:A322"/>
    <mergeCell ref="B321:B322"/>
    <mergeCell ref="C321:C322"/>
    <mergeCell ref="A317:A318"/>
    <mergeCell ref="B317:B318"/>
    <mergeCell ref="C317:C318"/>
    <mergeCell ref="A319:A320"/>
    <mergeCell ref="B319:B320"/>
    <mergeCell ref="C319:C3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5" sqref="Q5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ht="15.75" customHeigh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customHeight="1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9.5" customHeight="1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E6+E39+E58+E85+E96+E109+E116+E133+E146+E157+E180+E219+E242+E263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K6+K39+K58+K85+K96+K109+K116+K133+K146+K157+K180+K219+K242+K263</f>
        <v>805397</v>
      </c>
      <c r="L4" s="5">
        <f>L6+L39+L58+L85+L96+L109+L116+L133+L146+L157+L180+L219+L242+L263</f>
        <v>0</v>
      </c>
      <c r="M4" s="5">
        <f>SUM(K4:L4)</f>
        <v>805397</v>
      </c>
      <c r="N4" s="5">
        <f>N6+N39+N58+N85+N96+N109+N116+N133+N146+N157+N180+N219+N242+N263</f>
        <v>0</v>
      </c>
      <c r="O4" s="7">
        <f>O6+O39+O58+O85+O96+O109+O116+O133+O146+O157+O180+O219+O242+O263</f>
        <v>183976</v>
      </c>
      <c r="P4" s="7">
        <f>SUM(N4:O4)</f>
        <v>183976</v>
      </c>
      <c r="Q4" s="8">
        <f>P4+M4+J4</f>
        <v>3505670</v>
      </c>
      <c r="S4" s="10"/>
    </row>
    <row r="5" spans="1:19" ht="19.5" customHeight="1" thickBot="1" x14ac:dyDescent="0.25">
      <c r="A5" s="123"/>
      <c r="B5" s="124"/>
      <c r="C5" s="109"/>
      <c r="D5" s="11" t="s">
        <v>5</v>
      </c>
      <c r="E5" s="12">
        <f t="shared" si="0"/>
        <v>195322.19</v>
      </c>
      <c r="F5" s="13">
        <f t="shared" si="0"/>
        <v>69176.94</v>
      </c>
      <c r="G5" s="13">
        <f t="shared" si="0"/>
        <v>238145.84</v>
      </c>
      <c r="H5" s="13">
        <f t="shared" si="0"/>
        <v>140338.38999999998</v>
      </c>
      <c r="I5" s="13">
        <f t="shared" si="0"/>
        <v>4962.18</v>
      </c>
      <c r="J5" s="13">
        <f t="shared" si="1"/>
        <v>647945.54</v>
      </c>
      <c r="K5" s="13">
        <f>K7+K40+K59+K86+K97+K110+K117+K134+K147+K158+K181+K220+K243+K264</f>
        <v>27098.390000000003</v>
      </c>
      <c r="L5" s="13">
        <f>L7+L40+L59+L86+L97+L110+L117+L134+L147+L158+L181+L220+L243+L264</f>
        <v>0</v>
      </c>
      <c r="M5" s="13">
        <f>SUM(K5:L5)</f>
        <v>27098.390000000003</v>
      </c>
      <c r="N5" s="13">
        <f>N7+N40+N59+N86+N97+N110+N117+N134+N147+N158+N181+N220+N243+N264</f>
        <v>0</v>
      </c>
      <c r="O5" s="13">
        <f>O7+O40+O59+O86+O97+O110+O117+O134+O147+O158+O181+O220+O243+O264</f>
        <v>40601.699999999997</v>
      </c>
      <c r="P5" s="14">
        <f>SUM(N5:O5)</f>
        <v>40601.699999999997</v>
      </c>
      <c r="Q5" s="15">
        <f>P5+M5+J5</f>
        <v>715645.63</v>
      </c>
    </row>
    <row r="6" spans="1:19" ht="18" customHeight="1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06"/>
      <c r="B7" s="107"/>
      <c r="C7" s="109"/>
      <c r="D7" s="102"/>
      <c r="E7" s="21">
        <f t="shared" si="2"/>
        <v>6202.59</v>
      </c>
      <c r="F7" s="22">
        <f t="shared" si="2"/>
        <v>3294.95</v>
      </c>
      <c r="G7" s="22">
        <f t="shared" si="2"/>
        <v>6189.4</v>
      </c>
      <c r="H7" s="22">
        <f t="shared" si="2"/>
        <v>3648.08</v>
      </c>
      <c r="I7" s="22">
        <f t="shared" si="2"/>
        <v>0</v>
      </c>
      <c r="J7" s="23">
        <f t="shared" si="1"/>
        <v>19335.02</v>
      </c>
      <c r="K7" s="21">
        <f>K9+K15+K17+K19+K21+K23+K35+K37</f>
        <v>70</v>
      </c>
      <c r="L7" s="22">
        <f>L9+L15+L17+L19+L21+L23+L35+L37</f>
        <v>0</v>
      </c>
      <c r="M7" s="23">
        <f t="shared" si="3"/>
        <v>70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19405.02</v>
      </c>
    </row>
    <row r="8" spans="1:19" ht="12.75" customHeight="1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93"/>
      <c r="B9" s="93"/>
      <c r="C9" s="95"/>
      <c r="D9" s="111"/>
      <c r="E9" s="31">
        <f>E11+E13</f>
        <v>6202.59</v>
      </c>
      <c r="F9" s="32">
        <f>F11+F13</f>
        <v>3294.95</v>
      </c>
      <c r="G9" s="32">
        <f t="shared" si="4"/>
        <v>3429.4</v>
      </c>
      <c r="H9" s="32">
        <f t="shared" si="4"/>
        <v>0</v>
      </c>
      <c r="I9" s="32">
        <f t="shared" si="4"/>
        <v>0</v>
      </c>
      <c r="J9" s="33">
        <f t="shared" si="1"/>
        <v>12926.94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12926.94</v>
      </c>
    </row>
    <row r="10" spans="1:19" ht="12.75" customHeight="1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93"/>
      <c r="B11" s="93"/>
      <c r="C11" s="95"/>
      <c r="D11" s="36"/>
      <c r="E11" s="42">
        <v>6202.59</v>
      </c>
      <c r="F11" s="43">
        <v>2351.9</v>
      </c>
      <c r="G11" s="43">
        <v>630</v>
      </c>
      <c r="H11" s="43">
        <v>0</v>
      </c>
      <c r="I11" s="43"/>
      <c r="J11" s="33">
        <f t="shared" si="7"/>
        <v>9184.49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9184.49</v>
      </c>
    </row>
    <row r="12" spans="1:19" ht="12.75" customHeight="1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93"/>
      <c r="B13" s="93"/>
      <c r="C13" s="95"/>
      <c r="D13" s="36"/>
      <c r="E13" s="42"/>
      <c r="F13" s="43">
        <v>943.05</v>
      </c>
      <c r="G13" s="43">
        <v>2799.4</v>
      </c>
      <c r="H13" s="43"/>
      <c r="I13" s="43"/>
      <c r="J13" s="33">
        <f t="shared" si="7"/>
        <v>3742.45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3742.45</v>
      </c>
    </row>
    <row r="14" spans="1:19" ht="12.75" customHeight="1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93"/>
      <c r="B15" s="93"/>
      <c r="C15" s="95"/>
      <c r="D15" s="36"/>
      <c r="E15" s="42"/>
      <c r="F15" s="43"/>
      <c r="G15" s="43"/>
      <c r="H15" s="43">
        <v>1298.08</v>
      </c>
      <c r="I15" s="43"/>
      <c r="J15" s="33">
        <f t="shared" si="7"/>
        <v>1298.08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1298.08</v>
      </c>
    </row>
    <row r="16" spans="1:19" ht="12.75" customHeight="1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>
        <v>2100</v>
      </c>
      <c r="I17" s="43"/>
      <c r="J17" s="33">
        <f t="shared" si="7"/>
        <v>2100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2100</v>
      </c>
    </row>
    <row r="18" spans="1:17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>
        <v>250</v>
      </c>
      <c r="I19" s="43"/>
      <c r="J19" s="33">
        <f t="shared" si="7"/>
        <v>250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250</v>
      </c>
    </row>
    <row r="20" spans="1:17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70</v>
      </c>
      <c r="L21" s="43"/>
      <c r="M21" s="33">
        <f t="shared" si="3"/>
        <v>70</v>
      </c>
      <c r="N21" s="42"/>
      <c r="O21" s="43"/>
      <c r="P21" s="34">
        <f t="shared" si="5"/>
        <v>0</v>
      </c>
      <c r="Q21" s="35">
        <f t="shared" si="6"/>
        <v>70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2760</v>
      </c>
      <c r="H23" s="32">
        <f t="shared" si="9"/>
        <v>0</v>
      </c>
      <c r="I23" s="32">
        <f t="shared" si="9"/>
        <v>0</v>
      </c>
      <c r="J23" s="33">
        <f>J25+J27+J29+J31+J33</f>
        <v>2760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2760</v>
      </c>
    </row>
    <row r="24" spans="1:17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>
        <v>2500</v>
      </c>
      <c r="H25" s="43"/>
      <c r="I25" s="43"/>
      <c r="J25" s="33">
        <f t="shared" si="7"/>
        <v>2500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2500</v>
      </c>
    </row>
    <row r="26" spans="1:17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>
        <v>260</v>
      </c>
      <c r="H29" s="43"/>
      <c r="I29" s="43"/>
      <c r="J29" s="33">
        <f t="shared" si="7"/>
        <v>260</v>
      </c>
      <c r="K29" s="42">
        <v>0</v>
      </c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260</v>
      </c>
    </row>
    <row r="30" spans="1:17" hidden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8" customHeight="1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8" customHeight="1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58.65</v>
      </c>
      <c r="G40" s="22">
        <f t="shared" si="10"/>
        <v>1772.8</v>
      </c>
      <c r="H40" s="22">
        <f t="shared" si="10"/>
        <v>0</v>
      </c>
      <c r="I40" s="22">
        <f t="shared" si="10"/>
        <v>0</v>
      </c>
      <c r="J40" s="24">
        <f t="shared" si="11"/>
        <v>1831.45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1831.45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>
        <v>236</v>
      </c>
      <c r="H42" s="43"/>
      <c r="I42" s="43"/>
      <c r="J42" s="34">
        <f t="shared" si="11"/>
        <v>236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236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58.65</v>
      </c>
      <c r="G44" s="32">
        <f t="shared" si="15"/>
        <v>281.76</v>
      </c>
      <c r="H44" s="32">
        <f t="shared" si="15"/>
        <v>0</v>
      </c>
      <c r="I44" s="32">
        <f t="shared" si="15"/>
        <v>0</v>
      </c>
      <c r="J44" s="34">
        <f t="shared" si="15"/>
        <v>340.40999999999997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340.40999999999997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>
        <v>58.65</v>
      </c>
      <c r="G46" s="43">
        <v>281.76</v>
      </c>
      <c r="H46" s="43"/>
      <c r="I46" s="43"/>
      <c r="J46" s="34">
        <f t="shared" si="11"/>
        <v>340.40999999999997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340.40999999999997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>
        <v>419.74</v>
      </c>
      <c r="H52" s="43"/>
      <c r="I52" s="43"/>
      <c r="J52" s="34">
        <f t="shared" si="11"/>
        <v>419.74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419.74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>
        <v>835.3</v>
      </c>
      <c r="H54" s="43"/>
      <c r="I54" s="43"/>
      <c r="J54" s="34">
        <f t="shared" si="11"/>
        <v>835.3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835.3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8" customHeight="1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8" customHeight="1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29.65</v>
      </c>
      <c r="G59" s="22">
        <f t="shared" si="22"/>
        <v>14765.999999999998</v>
      </c>
      <c r="H59" s="22">
        <f t="shared" si="22"/>
        <v>0</v>
      </c>
      <c r="I59" s="22">
        <f t="shared" si="22"/>
        <v>0</v>
      </c>
      <c r="J59" s="24">
        <f t="shared" si="17"/>
        <v>14795.649999999998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14795.649999999998</v>
      </c>
    </row>
    <row r="60" spans="1:17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>
        <v>3136.56</v>
      </c>
      <c r="H61" s="43"/>
      <c r="I61" s="43"/>
      <c r="J61" s="34">
        <f t="shared" si="17"/>
        <v>3136.56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3136.56</v>
      </c>
    </row>
    <row r="62" spans="1:17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>
        <v>4864.58</v>
      </c>
      <c r="H63" s="43"/>
      <c r="I63" s="43"/>
      <c r="J63" s="34">
        <f t="shared" si="17"/>
        <v>4864.58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4864.58</v>
      </c>
    </row>
    <row r="64" spans="1:17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ref="Q66:Q67" si="25">P66+M66+J66</f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6">SUM(E67:I67)</f>
        <v>0</v>
      </c>
      <c r="K67" s="55">
        <v>0</v>
      </c>
      <c r="L67" s="43"/>
      <c r="M67" s="34">
        <f t="shared" ref="M67" si="27">SUM(K67:L67)</f>
        <v>0</v>
      </c>
      <c r="N67" s="55"/>
      <c r="O67" s="43"/>
      <c r="P67" s="34">
        <f t="shared" si="24"/>
        <v>0</v>
      </c>
      <c r="Q67" s="35">
        <f t="shared" si="25"/>
        <v>0</v>
      </c>
    </row>
    <row r="68" spans="1:17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>
        <v>534.5</v>
      </c>
      <c r="H69" s="43"/>
      <c r="I69" s="43"/>
      <c r="J69" s="34">
        <f t="shared" si="17"/>
        <v>534.5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534.5</v>
      </c>
    </row>
    <row r="70" spans="1:17" hidden="1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>
        <v>29.65</v>
      </c>
      <c r="G75" s="43">
        <v>2877.41</v>
      </c>
      <c r="H75" s="43"/>
      <c r="I75" s="43"/>
      <c r="J75" s="34">
        <f t="shared" si="17"/>
        <v>2907.06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2907.06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>
        <v>2982.71</v>
      </c>
      <c r="H79" s="43"/>
      <c r="I79" s="43"/>
      <c r="J79" s="34">
        <f t="shared" si="17"/>
        <v>2982.71</v>
      </c>
      <c r="K79" s="55">
        <v>0</v>
      </c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2982.71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8" x14ac:dyDescent="0.2">
      <c r="A81" s="93"/>
      <c r="B81" s="93"/>
      <c r="C81" s="95" t="s">
        <v>78</v>
      </c>
      <c r="D81" s="36"/>
      <c r="E81" s="42"/>
      <c r="F81" s="43"/>
      <c r="G81" s="43">
        <v>370.24</v>
      </c>
      <c r="H81" s="43"/>
      <c r="I81" s="43"/>
      <c r="J81" s="34">
        <f t="shared" si="17"/>
        <v>370.24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370.24</v>
      </c>
    </row>
    <row r="82" spans="1:18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8" ht="13.5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8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8" ht="18" customHeight="1" x14ac:dyDescent="0.2">
      <c r="A85" s="104" t="s">
        <v>79</v>
      </c>
      <c r="B85" s="105"/>
      <c r="C85" s="108" t="s">
        <v>80</v>
      </c>
      <c r="D85" s="101"/>
      <c r="E85" s="16">
        <f t="shared" ref="E85:I86" si="28">E87+E89+E91+E93</f>
        <v>4208</v>
      </c>
      <c r="F85" s="17">
        <f t="shared" si="28"/>
        <v>1312</v>
      </c>
      <c r="G85" s="17">
        <f t="shared" si="28"/>
        <v>13009</v>
      </c>
      <c r="H85" s="17">
        <f t="shared" si="28"/>
        <v>198</v>
      </c>
      <c r="I85" s="17">
        <f t="shared" si="28"/>
        <v>0</v>
      </c>
      <c r="J85" s="19">
        <f t="shared" ref="J85:J94" si="29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30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1">SUM(N85:O85)</f>
        <v>0</v>
      </c>
      <c r="Q85" s="20">
        <f>P85+M85+J85</f>
        <v>18727</v>
      </c>
    </row>
    <row r="86" spans="1:18" ht="18" customHeight="1" thickBot="1" x14ac:dyDescent="0.25">
      <c r="A86" s="106"/>
      <c r="B86" s="107"/>
      <c r="C86" s="109"/>
      <c r="D86" s="102"/>
      <c r="E86" s="21">
        <f t="shared" si="28"/>
        <v>0</v>
      </c>
      <c r="F86" s="22">
        <f t="shared" si="28"/>
        <v>0</v>
      </c>
      <c r="G86" s="22">
        <f t="shared" si="28"/>
        <v>572.07999999999993</v>
      </c>
      <c r="H86" s="22">
        <f t="shared" si="28"/>
        <v>8</v>
      </c>
      <c r="I86" s="22">
        <f t="shared" si="28"/>
        <v>0</v>
      </c>
      <c r="J86" s="24">
        <f t="shared" si="29"/>
        <v>580.07999999999993</v>
      </c>
      <c r="K86" s="53">
        <f>K88+K90+K92+K94</f>
        <v>0</v>
      </c>
      <c r="L86" s="22">
        <f>L88+L90+L92+L94</f>
        <v>0</v>
      </c>
      <c r="M86" s="24">
        <f t="shared" si="30"/>
        <v>0</v>
      </c>
      <c r="N86" s="53">
        <f>N88+N90+N92+N94</f>
        <v>0</v>
      </c>
      <c r="O86" s="22">
        <f>O88+O90+O92+O94</f>
        <v>0</v>
      </c>
      <c r="P86" s="24">
        <f t="shared" si="31"/>
        <v>0</v>
      </c>
      <c r="Q86" s="25">
        <f t="shared" ref="Q86:Q94" si="32">P86+M86+J86</f>
        <v>580.07999999999993</v>
      </c>
    </row>
    <row r="87" spans="1:18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9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1"/>
        <v>0</v>
      </c>
      <c r="Q87" s="30">
        <f t="shared" si="32"/>
        <v>5070</v>
      </c>
    </row>
    <row r="88" spans="1:18" x14ac:dyDescent="0.2">
      <c r="A88" s="93"/>
      <c r="B88" s="93"/>
      <c r="C88" s="95"/>
      <c r="D88" s="36"/>
      <c r="E88" s="42">
        <v>0</v>
      </c>
      <c r="F88" s="43">
        <v>0</v>
      </c>
      <c r="G88" s="43">
        <v>64.8</v>
      </c>
      <c r="H88" s="43">
        <v>8</v>
      </c>
      <c r="I88" s="43"/>
      <c r="J88" s="34">
        <f t="shared" si="29"/>
        <v>72.8</v>
      </c>
      <c r="K88" s="55"/>
      <c r="L88" s="43"/>
      <c r="M88" s="34">
        <f t="shared" si="30"/>
        <v>0</v>
      </c>
      <c r="N88" s="55"/>
      <c r="O88" s="43"/>
      <c r="P88" s="34">
        <f t="shared" si="31"/>
        <v>0</v>
      </c>
      <c r="Q88" s="35">
        <f t="shared" si="32"/>
        <v>72.8</v>
      </c>
    </row>
    <row r="89" spans="1:18" hidden="1" x14ac:dyDescent="0.2">
      <c r="A89" s="138"/>
      <c r="B89" s="97" t="s">
        <v>81</v>
      </c>
      <c r="C89" s="97"/>
      <c r="D89" s="99" t="s">
        <v>84</v>
      </c>
      <c r="E89" s="68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  <c r="R89" s="41">
        <f>P89+M89+J89</f>
        <v>0</v>
      </c>
    </row>
    <row r="90" spans="1:18" hidden="1" x14ac:dyDescent="0.2">
      <c r="A90" s="138"/>
      <c r="B90" s="98"/>
      <c r="C90" s="98"/>
      <c r="D90" s="100"/>
      <c r="E90" s="68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  <c r="R90" s="35">
        <f>P90+M90+J90</f>
        <v>0</v>
      </c>
    </row>
    <row r="91" spans="1:18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30"/>
        <v>0</v>
      </c>
      <c r="N91" s="44">
        <v>0</v>
      </c>
      <c r="O91" s="38">
        <v>0</v>
      </c>
      <c r="P91" s="40">
        <f t="shared" si="31"/>
        <v>0</v>
      </c>
      <c r="Q91" s="41">
        <f t="shared" si="32"/>
        <v>1897</v>
      </c>
    </row>
    <row r="92" spans="1:18" x14ac:dyDescent="0.2">
      <c r="A92" s="93"/>
      <c r="B92" s="93"/>
      <c r="C92" s="95"/>
      <c r="D92" s="11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9"/>
        <v>0</v>
      </c>
      <c r="K92" s="57"/>
      <c r="L92" s="32"/>
      <c r="M92" s="34">
        <f t="shared" si="30"/>
        <v>0</v>
      </c>
      <c r="N92" s="55"/>
      <c r="O92" s="43"/>
      <c r="P92" s="34">
        <f t="shared" si="31"/>
        <v>0</v>
      </c>
      <c r="Q92" s="35">
        <f t="shared" si="32"/>
        <v>0</v>
      </c>
    </row>
    <row r="93" spans="1:18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9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1"/>
        <v>0</v>
      </c>
      <c r="Q93" s="41">
        <f t="shared" si="32"/>
        <v>11760</v>
      </c>
    </row>
    <row r="94" spans="1:18" ht="13.5" thickBot="1" x14ac:dyDescent="0.25">
      <c r="A94" s="94"/>
      <c r="B94" s="94"/>
      <c r="C94" s="96"/>
      <c r="D94" s="50"/>
      <c r="E94" s="51"/>
      <c r="F94" s="45"/>
      <c r="G94" s="45">
        <v>507.28</v>
      </c>
      <c r="H94" s="45"/>
      <c r="I94" s="45"/>
      <c r="J94" s="24">
        <f t="shared" si="29"/>
        <v>507.28</v>
      </c>
      <c r="K94" s="56"/>
      <c r="L94" s="45"/>
      <c r="M94" s="24">
        <f t="shared" si="30"/>
        <v>0</v>
      </c>
      <c r="N94" s="56"/>
      <c r="O94" s="45"/>
      <c r="P94" s="24">
        <f t="shared" si="31"/>
        <v>0</v>
      </c>
      <c r="Q94" s="25">
        <f t="shared" si="32"/>
        <v>507.28</v>
      </c>
    </row>
    <row r="95" spans="1:18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8" customHeight="1" x14ac:dyDescent="0.2">
      <c r="A96" s="104" t="s">
        <v>89</v>
      </c>
      <c r="B96" s="105"/>
      <c r="C96" s="108" t="s">
        <v>90</v>
      </c>
      <c r="D96" s="101"/>
      <c r="E96" s="16">
        <f t="shared" ref="E96:I97" si="33">E98+E100+E102+E104+E106</f>
        <v>89621</v>
      </c>
      <c r="F96" s="17">
        <f t="shared" si="33"/>
        <v>30863</v>
      </c>
      <c r="G96" s="17">
        <f t="shared" si="33"/>
        <v>36709</v>
      </c>
      <c r="H96" s="17">
        <f t="shared" si="33"/>
        <v>416</v>
      </c>
      <c r="I96" s="17">
        <f t="shared" si="33"/>
        <v>0</v>
      </c>
      <c r="J96" s="19">
        <f t="shared" ref="J96:J107" si="34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5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6">SUM(N96:O96)</f>
        <v>0</v>
      </c>
      <c r="Q96" s="20">
        <f t="shared" ref="Q96:Q107" si="37">P96+M96+J96</f>
        <v>157609</v>
      </c>
    </row>
    <row r="97" spans="1:17" ht="18" customHeight="1" thickBot="1" x14ac:dyDescent="0.25">
      <c r="A97" s="106"/>
      <c r="B97" s="107"/>
      <c r="C97" s="109"/>
      <c r="D97" s="102"/>
      <c r="E97" s="21">
        <f t="shared" si="33"/>
        <v>21377.13</v>
      </c>
      <c r="F97" s="22">
        <f t="shared" si="33"/>
        <v>7432.49</v>
      </c>
      <c r="G97" s="22">
        <f t="shared" si="33"/>
        <v>4803.3599999999997</v>
      </c>
      <c r="H97" s="22">
        <f t="shared" si="33"/>
        <v>0</v>
      </c>
      <c r="I97" s="22">
        <f t="shared" si="33"/>
        <v>0</v>
      </c>
      <c r="J97" s="24">
        <f t="shared" si="34"/>
        <v>33612.980000000003</v>
      </c>
      <c r="K97" s="53">
        <f>K99+K101+K103+K105+K107</f>
        <v>0</v>
      </c>
      <c r="L97" s="22">
        <f>L99+L101+L103+L105+L107</f>
        <v>0</v>
      </c>
      <c r="M97" s="24">
        <f t="shared" si="35"/>
        <v>0</v>
      </c>
      <c r="N97" s="53">
        <f>N99+N101+N103+N105+N107</f>
        <v>0</v>
      </c>
      <c r="O97" s="22">
        <f>O99+O101+O103+O105+O107</f>
        <v>0</v>
      </c>
      <c r="P97" s="24">
        <f t="shared" si="36"/>
        <v>0</v>
      </c>
      <c r="Q97" s="25">
        <f t="shared" si="37"/>
        <v>33612.980000000003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4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6"/>
        <v>0</v>
      </c>
      <c r="Q98" s="30">
        <f t="shared" si="37"/>
        <v>98950</v>
      </c>
    </row>
    <row r="99" spans="1:17" x14ac:dyDescent="0.2">
      <c r="A99" s="93"/>
      <c r="B99" s="93"/>
      <c r="C99" s="95"/>
      <c r="D99" s="36"/>
      <c r="E99" s="42">
        <v>14061.49</v>
      </c>
      <c r="F99" s="43">
        <v>5096.82</v>
      </c>
      <c r="G99" s="43">
        <v>1962.81</v>
      </c>
      <c r="H99" s="43">
        <v>0</v>
      </c>
      <c r="I99" s="43"/>
      <c r="J99" s="34">
        <f t="shared" si="34"/>
        <v>21121.119999999999</v>
      </c>
      <c r="K99" s="55"/>
      <c r="L99" s="43"/>
      <c r="M99" s="34">
        <f t="shared" si="35"/>
        <v>0</v>
      </c>
      <c r="N99" s="55"/>
      <c r="O99" s="43"/>
      <c r="P99" s="34">
        <f t="shared" si="36"/>
        <v>0</v>
      </c>
      <c r="Q99" s="35">
        <f t="shared" si="37"/>
        <v>21121.119999999999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4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6"/>
        <v>0</v>
      </c>
      <c r="Q100" s="41">
        <f t="shared" si="37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>
        <v>0</v>
      </c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4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43723</v>
      </c>
    </row>
    <row r="103" spans="1:17" x14ac:dyDescent="0.2">
      <c r="A103" s="93"/>
      <c r="B103" s="93"/>
      <c r="C103" s="95"/>
      <c r="D103" s="36"/>
      <c r="E103" s="42">
        <v>7315.64</v>
      </c>
      <c r="F103" s="43">
        <v>2154.73</v>
      </c>
      <c r="G103" s="43">
        <v>769.04</v>
      </c>
      <c r="H103" s="43">
        <v>0</v>
      </c>
      <c r="I103" s="43"/>
      <c r="J103" s="34">
        <f t="shared" si="34"/>
        <v>10239.41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10239.41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4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516</v>
      </c>
    </row>
    <row r="105" spans="1:17" x14ac:dyDescent="0.2">
      <c r="A105" s="93"/>
      <c r="B105" s="93"/>
      <c r="C105" s="95"/>
      <c r="D105" s="36"/>
      <c r="E105" s="42"/>
      <c r="F105" s="43">
        <v>47.14</v>
      </c>
      <c r="G105" s="43">
        <v>154.63999999999999</v>
      </c>
      <c r="H105" s="43"/>
      <c r="I105" s="43"/>
      <c r="J105" s="34">
        <f t="shared" si="34"/>
        <v>201.77999999999997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201.77999999999997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4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>
        <v>133.80000000000001</v>
      </c>
      <c r="G107" s="45">
        <v>1916.87</v>
      </c>
      <c r="H107" s="45"/>
      <c r="I107" s="45"/>
      <c r="J107" s="24">
        <f t="shared" si="34"/>
        <v>2050.67</v>
      </c>
      <c r="K107" s="56"/>
      <c r="L107" s="45"/>
      <c r="M107" s="24">
        <f t="shared" si="35"/>
        <v>0</v>
      </c>
      <c r="N107" s="55"/>
      <c r="O107" s="43"/>
      <c r="P107" s="34">
        <f t="shared" si="36"/>
        <v>0</v>
      </c>
      <c r="Q107" s="35">
        <f t="shared" si="37"/>
        <v>2050.67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8" customHeight="1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8">F111+F113</f>
        <v>0</v>
      </c>
      <c r="G109" s="17">
        <f t="shared" si="38"/>
        <v>187500</v>
      </c>
      <c r="H109" s="17">
        <f t="shared" si="38"/>
        <v>0</v>
      </c>
      <c r="I109" s="17">
        <f t="shared" si="38"/>
        <v>0</v>
      </c>
      <c r="J109" s="19">
        <f t="shared" ref="J109:J114" si="39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40">SUM(K109:L109)</f>
        <v>0</v>
      </c>
      <c r="N109" s="52">
        <f>N111+N113</f>
        <v>0</v>
      </c>
      <c r="O109" s="17">
        <f>O111+O113</f>
        <v>0</v>
      </c>
      <c r="P109" s="19">
        <f t="shared" ref="P109:P114" si="41">SUM(N109:O109)</f>
        <v>0</v>
      </c>
      <c r="Q109" s="20">
        <f t="shared" ref="Q109:Q114" si="42">P109+M109+J109</f>
        <v>187500</v>
      </c>
    </row>
    <row r="110" spans="1:17" ht="18" customHeight="1" thickBot="1" x14ac:dyDescent="0.25">
      <c r="A110" s="106"/>
      <c r="B110" s="107"/>
      <c r="C110" s="109"/>
      <c r="D110" s="102"/>
      <c r="E110" s="21">
        <f t="shared" si="38"/>
        <v>0</v>
      </c>
      <c r="F110" s="22">
        <f t="shared" si="38"/>
        <v>0</v>
      </c>
      <c r="G110" s="22">
        <f t="shared" si="38"/>
        <v>43007.12</v>
      </c>
      <c r="H110" s="22">
        <f t="shared" si="38"/>
        <v>0</v>
      </c>
      <c r="I110" s="22">
        <f t="shared" si="38"/>
        <v>0</v>
      </c>
      <c r="J110" s="24">
        <f t="shared" si="39"/>
        <v>43007.12</v>
      </c>
      <c r="K110" s="21">
        <f>K112+K114</f>
        <v>0</v>
      </c>
      <c r="L110" s="22">
        <f>L112+L114</f>
        <v>0</v>
      </c>
      <c r="M110" s="24">
        <f t="shared" si="40"/>
        <v>0</v>
      </c>
      <c r="N110" s="53">
        <f>N112+N114</f>
        <v>0</v>
      </c>
      <c r="O110" s="22">
        <f>O112+O114</f>
        <v>0</v>
      </c>
      <c r="P110" s="24">
        <f t="shared" si="41"/>
        <v>0</v>
      </c>
      <c r="Q110" s="25">
        <f t="shared" si="42"/>
        <v>43007.12</v>
      </c>
    </row>
    <row r="111" spans="1:17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1"/>
        <v>0</v>
      </c>
      <c r="Q111" s="30">
        <f t="shared" si="42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>
        <v>42299.43</v>
      </c>
      <c r="H112" s="43"/>
      <c r="I112" s="43"/>
      <c r="J112" s="34">
        <f t="shared" si="39"/>
        <v>42299.43</v>
      </c>
      <c r="K112" s="42"/>
      <c r="L112" s="43"/>
      <c r="M112" s="34">
        <f t="shared" si="40"/>
        <v>0</v>
      </c>
      <c r="N112" s="55"/>
      <c r="O112" s="43"/>
      <c r="P112" s="34">
        <f t="shared" si="41"/>
        <v>0</v>
      </c>
      <c r="Q112" s="35">
        <f t="shared" si="42"/>
        <v>42299.43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1"/>
        <v>0</v>
      </c>
      <c r="Q113" s="41">
        <f t="shared" si="42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>
        <v>707.69</v>
      </c>
      <c r="H114" s="45"/>
      <c r="I114" s="45"/>
      <c r="J114" s="24">
        <f t="shared" si="39"/>
        <v>707.69</v>
      </c>
      <c r="K114" s="51"/>
      <c r="L114" s="45"/>
      <c r="M114" s="24">
        <f t="shared" si="40"/>
        <v>0</v>
      </c>
      <c r="N114" s="56"/>
      <c r="O114" s="45"/>
      <c r="P114" s="24">
        <f t="shared" si="41"/>
        <v>0</v>
      </c>
      <c r="Q114" s="25">
        <f t="shared" si="42"/>
        <v>707.69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8" customHeight="1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6" si="43">F118+F120+F122+F124+F126+F128+F130</f>
        <v>0</v>
      </c>
      <c r="G116" s="17">
        <f t="shared" si="43"/>
        <v>55200</v>
      </c>
      <c r="H116" s="17">
        <f t="shared" si="43"/>
        <v>0</v>
      </c>
      <c r="I116" s="17">
        <f t="shared" si="43"/>
        <v>3200</v>
      </c>
      <c r="J116" s="19">
        <f t="shared" ref="J116:J129" si="44">SUM(E116:I116)</f>
        <v>58400</v>
      </c>
      <c r="K116" s="16">
        <f t="shared" ref="K116:L116" si="45">K118+K120+K122+K124+K126+K128+K130</f>
        <v>160000</v>
      </c>
      <c r="L116" s="17">
        <f t="shared" si="45"/>
        <v>0</v>
      </c>
      <c r="M116" s="19">
        <f t="shared" ref="M116:M129" si="46">SUM(K116:L116)</f>
        <v>160000</v>
      </c>
      <c r="N116" s="52">
        <f t="shared" ref="N116:O116" si="47">N118+N120+N122+N124+N126+N128+N130</f>
        <v>0</v>
      </c>
      <c r="O116" s="17">
        <f t="shared" si="47"/>
        <v>17160</v>
      </c>
      <c r="P116" s="19">
        <f t="shared" ref="P116:P129" si="48">SUM(N116:O116)</f>
        <v>17160</v>
      </c>
      <c r="Q116" s="20">
        <f t="shared" ref="Q116:Q129" si="49">P116+M116+J116</f>
        <v>235560</v>
      </c>
    </row>
    <row r="117" spans="1:17" ht="18" customHeight="1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ref="F117:I117" si="50">F119+F121+F123+F125+F127+F129+F131</f>
        <v>0</v>
      </c>
      <c r="G117" s="22">
        <f t="shared" si="50"/>
        <v>8189.65</v>
      </c>
      <c r="H117" s="22">
        <f t="shared" si="50"/>
        <v>0</v>
      </c>
      <c r="I117" s="22">
        <f t="shared" si="50"/>
        <v>785.75</v>
      </c>
      <c r="J117" s="24">
        <f t="shared" si="44"/>
        <v>8975.4</v>
      </c>
      <c r="K117" s="21">
        <f t="shared" ref="K117:L117" si="51">K119+K121+K123+K125+K127+K129+K131</f>
        <v>0</v>
      </c>
      <c r="L117" s="22">
        <f t="shared" si="51"/>
        <v>0</v>
      </c>
      <c r="M117" s="24">
        <f t="shared" si="46"/>
        <v>0</v>
      </c>
      <c r="N117" s="53">
        <f t="shared" ref="N117:O117" si="52">N119+N121+N123+N125+N127+N129+N131</f>
        <v>0</v>
      </c>
      <c r="O117" s="22">
        <f t="shared" si="52"/>
        <v>4290</v>
      </c>
      <c r="P117" s="24">
        <f t="shared" si="48"/>
        <v>4290</v>
      </c>
      <c r="Q117" s="25">
        <f t="shared" si="49"/>
        <v>13265.4</v>
      </c>
    </row>
    <row r="118" spans="1:17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4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8"/>
        <v>0</v>
      </c>
      <c r="Q118" s="30">
        <f t="shared" si="49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>
        <v>7784.13</v>
      </c>
      <c r="H119" s="43"/>
      <c r="I119" s="43"/>
      <c r="J119" s="34">
        <f t="shared" si="44"/>
        <v>7784.13</v>
      </c>
      <c r="K119" s="42"/>
      <c r="L119" s="43"/>
      <c r="M119" s="34">
        <f t="shared" si="46"/>
        <v>0</v>
      </c>
      <c r="N119" s="55"/>
      <c r="O119" s="43"/>
      <c r="P119" s="34">
        <f t="shared" si="48"/>
        <v>0</v>
      </c>
      <c r="Q119" s="35">
        <f t="shared" si="49"/>
        <v>7784.13</v>
      </c>
    </row>
    <row r="120" spans="1:17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4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8"/>
        <v>0</v>
      </c>
      <c r="Q120" s="41">
        <f t="shared" si="49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>
        <v>0</v>
      </c>
      <c r="H121" s="43"/>
      <c r="I121" s="43"/>
      <c r="J121" s="34">
        <f t="shared" si="44"/>
        <v>0</v>
      </c>
      <c r="K121" s="42"/>
      <c r="L121" s="43"/>
      <c r="M121" s="34">
        <f t="shared" si="46"/>
        <v>0</v>
      </c>
      <c r="N121" s="55"/>
      <c r="O121" s="43"/>
      <c r="P121" s="34">
        <f t="shared" si="48"/>
        <v>0</v>
      </c>
      <c r="Q121" s="35">
        <f t="shared" si="49"/>
        <v>0</v>
      </c>
    </row>
    <row r="122" spans="1:17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4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8"/>
        <v>0</v>
      </c>
      <c r="Q122" s="41">
        <f t="shared" si="49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>
        <v>405.52</v>
      </c>
      <c r="H123" s="43"/>
      <c r="I123" s="43"/>
      <c r="J123" s="34">
        <f t="shared" si="44"/>
        <v>405.52</v>
      </c>
      <c r="K123" s="42"/>
      <c r="L123" s="43"/>
      <c r="M123" s="34">
        <f t="shared" si="46"/>
        <v>0</v>
      </c>
      <c r="N123" s="55"/>
      <c r="O123" s="43"/>
      <c r="P123" s="34">
        <f t="shared" si="48"/>
        <v>0</v>
      </c>
      <c r="Q123" s="35">
        <f t="shared" si="49"/>
        <v>405.52</v>
      </c>
    </row>
    <row r="124" spans="1:17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4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8"/>
        <v>0</v>
      </c>
      <c r="Q124" s="41">
        <f t="shared" si="49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>
        <v>0</v>
      </c>
      <c r="H125" s="43"/>
      <c r="I125" s="43"/>
      <c r="J125" s="34">
        <f t="shared" si="44"/>
        <v>0</v>
      </c>
      <c r="K125" s="42"/>
      <c r="L125" s="43"/>
      <c r="M125" s="34">
        <f t="shared" si="46"/>
        <v>0</v>
      </c>
      <c r="N125" s="55"/>
      <c r="O125" s="43"/>
      <c r="P125" s="34">
        <f t="shared" si="48"/>
        <v>0</v>
      </c>
      <c r="Q125" s="35">
        <f t="shared" si="49"/>
        <v>0</v>
      </c>
    </row>
    <row r="126" spans="1:17" ht="12.75" customHeight="1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4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8"/>
        <v>17160</v>
      </c>
      <c r="Q126" s="41">
        <f t="shared" si="49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>
        <v>785.75</v>
      </c>
      <c r="J127" s="34">
        <f t="shared" si="44"/>
        <v>785.75</v>
      </c>
      <c r="K127" s="42"/>
      <c r="L127" s="43"/>
      <c r="M127" s="34">
        <f t="shared" si="46"/>
        <v>0</v>
      </c>
      <c r="N127" s="55"/>
      <c r="O127" s="43">
        <v>4290</v>
      </c>
      <c r="P127" s="34">
        <f t="shared" si="48"/>
        <v>4290</v>
      </c>
      <c r="Q127" s="35">
        <f t="shared" si="49"/>
        <v>5075.75</v>
      </c>
    </row>
    <row r="128" spans="1:17" ht="12.75" customHeight="1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4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8"/>
        <v>0</v>
      </c>
      <c r="Q128" s="41">
        <f t="shared" si="49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4"/>
        <v>0</v>
      </c>
      <c r="K129" s="42">
        <v>0</v>
      </c>
      <c r="L129" s="43"/>
      <c r="M129" s="34">
        <f t="shared" si="46"/>
        <v>0</v>
      </c>
      <c r="N129" s="55"/>
      <c r="O129" s="43"/>
      <c r="P129" s="34">
        <f t="shared" si="48"/>
        <v>0</v>
      </c>
      <c r="Q129" s="35">
        <f t="shared" si="49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53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4">SUM(N130:O130)</f>
        <v>0</v>
      </c>
      <c r="Q130" s="41">
        <f t="shared" ref="Q130:Q131" si="55">P130+M130+J130</f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53"/>
        <v>0</v>
      </c>
      <c r="K131" s="51">
        <v>0</v>
      </c>
      <c r="L131" s="45"/>
      <c r="M131" s="24">
        <f t="shared" ref="M131" si="56">SUM(K131:L131)</f>
        <v>0</v>
      </c>
      <c r="N131" s="56"/>
      <c r="O131" s="45"/>
      <c r="P131" s="24">
        <f t="shared" si="54"/>
        <v>0</v>
      </c>
      <c r="Q131" s="25">
        <f t="shared" si="55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8" customHeight="1" x14ac:dyDescent="0.2">
      <c r="A133" s="104" t="s">
        <v>121</v>
      </c>
      <c r="B133" s="105"/>
      <c r="C133" s="108" t="s">
        <v>122</v>
      </c>
      <c r="D133" s="101"/>
      <c r="E133" s="16">
        <f t="shared" ref="E133:I134" si="57">E135+E137+E139+E141+E143</f>
        <v>178589</v>
      </c>
      <c r="F133" s="17">
        <f t="shared" si="57"/>
        <v>60992</v>
      </c>
      <c r="G133" s="17">
        <f t="shared" si="57"/>
        <v>73722</v>
      </c>
      <c r="H133" s="17">
        <f t="shared" si="57"/>
        <v>900</v>
      </c>
      <c r="I133" s="17">
        <f t="shared" si="57"/>
        <v>0</v>
      </c>
      <c r="J133" s="18">
        <f t="shared" ref="J133:J144" si="58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9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60">SUM(N133:O133)</f>
        <v>0</v>
      </c>
      <c r="Q133" s="20">
        <f t="shared" ref="Q133:Q144" si="61">P133+M133+J133</f>
        <v>320203</v>
      </c>
    </row>
    <row r="134" spans="1:17" ht="18" customHeight="1" x14ac:dyDescent="0.2">
      <c r="A134" s="113"/>
      <c r="B134" s="114"/>
      <c r="C134" s="115"/>
      <c r="D134" s="111"/>
      <c r="E134" s="31">
        <f t="shared" si="57"/>
        <v>40245.14</v>
      </c>
      <c r="F134" s="32">
        <f t="shared" si="57"/>
        <v>13660.47</v>
      </c>
      <c r="G134" s="32">
        <f t="shared" si="57"/>
        <v>8526.9599999999991</v>
      </c>
      <c r="H134" s="32">
        <f t="shared" si="57"/>
        <v>217.35</v>
      </c>
      <c r="I134" s="32">
        <f t="shared" si="57"/>
        <v>0</v>
      </c>
      <c r="J134" s="33">
        <f t="shared" si="58"/>
        <v>62649.919999999998</v>
      </c>
      <c r="K134" s="31">
        <f>K136+K138+K140+K142+K144</f>
        <v>0</v>
      </c>
      <c r="L134" s="32">
        <f>L136+L138+L140+L142+L144</f>
        <v>0</v>
      </c>
      <c r="M134" s="34">
        <f t="shared" si="59"/>
        <v>0</v>
      </c>
      <c r="N134" s="57">
        <f>N136+N138+N140+N142+N144</f>
        <v>0</v>
      </c>
      <c r="O134" s="57">
        <f>O136+O138+O140+O142+O144</f>
        <v>0</v>
      </c>
      <c r="P134" s="34">
        <f t="shared" si="60"/>
        <v>0</v>
      </c>
      <c r="Q134" s="35">
        <f t="shared" si="61"/>
        <v>62649.919999999998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8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60"/>
        <v>0</v>
      </c>
      <c r="Q135" s="30">
        <f t="shared" si="61"/>
        <v>293935</v>
      </c>
    </row>
    <row r="136" spans="1:17" x14ac:dyDescent="0.2">
      <c r="A136" s="91"/>
      <c r="B136" s="93"/>
      <c r="C136" s="95"/>
      <c r="D136" s="36"/>
      <c r="E136" s="42">
        <v>37043</v>
      </c>
      <c r="F136" s="43">
        <v>12710.8</v>
      </c>
      <c r="G136" s="43">
        <v>7035.84</v>
      </c>
      <c r="H136" s="43">
        <v>217.35</v>
      </c>
      <c r="I136" s="43"/>
      <c r="J136" s="34">
        <f t="shared" si="58"/>
        <v>57006.99</v>
      </c>
      <c r="K136" s="42">
        <v>0</v>
      </c>
      <c r="L136" s="43"/>
      <c r="M136" s="34">
        <f t="shared" si="59"/>
        <v>0</v>
      </c>
      <c r="N136" s="55"/>
      <c r="O136" s="43"/>
      <c r="P136" s="34">
        <f t="shared" si="60"/>
        <v>0</v>
      </c>
      <c r="Q136" s="35">
        <f t="shared" si="61"/>
        <v>57006.99</v>
      </c>
    </row>
    <row r="137" spans="1:17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8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60"/>
        <v>0</v>
      </c>
      <c r="Q137" s="41">
        <f t="shared" si="61"/>
        <v>0</v>
      </c>
    </row>
    <row r="138" spans="1:17" x14ac:dyDescent="0.2">
      <c r="A138" s="91"/>
      <c r="B138" s="93"/>
      <c r="C138" s="95"/>
      <c r="D138" s="111"/>
      <c r="E138" s="42"/>
      <c r="F138" s="43"/>
      <c r="G138" s="43">
        <v>294</v>
      </c>
      <c r="H138" s="43"/>
      <c r="I138" s="43"/>
      <c r="J138" s="33">
        <f t="shared" si="58"/>
        <v>294</v>
      </c>
      <c r="K138" s="42"/>
      <c r="L138" s="43"/>
      <c r="M138" s="34">
        <f t="shared" si="59"/>
        <v>0</v>
      </c>
      <c r="N138" s="55"/>
      <c r="O138" s="55"/>
      <c r="P138" s="34">
        <f t="shared" si="60"/>
        <v>0</v>
      </c>
      <c r="Q138" s="35">
        <f t="shared" si="61"/>
        <v>294</v>
      </c>
    </row>
    <row r="139" spans="1:17" hidden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8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60"/>
        <v>0</v>
      </c>
      <c r="Q139" s="41">
        <f t="shared" si="61"/>
        <v>0</v>
      </c>
    </row>
    <row r="140" spans="1:17" hidden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8"/>
        <v>0</v>
      </c>
      <c r="K140" s="42"/>
      <c r="L140" s="43"/>
      <c r="M140" s="34">
        <f t="shared" si="59"/>
        <v>0</v>
      </c>
      <c r="N140" s="55"/>
      <c r="O140" s="55"/>
      <c r="P140" s="34">
        <f t="shared" si="60"/>
        <v>0</v>
      </c>
      <c r="Q140" s="35">
        <f t="shared" si="61"/>
        <v>0</v>
      </c>
    </row>
    <row r="141" spans="1:17" hidden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8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60"/>
        <v>0</v>
      </c>
      <c r="Q141" s="41">
        <f t="shared" si="61"/>
        <v>0</v>
      </c>
    </row>
    <row r="142" spans="1:17" hidden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8"/>
        <v>0</v>
      </c>
      <c r="K142" s="42"/>
      <c r="L142" s="43"/>
      <c r="M142" s="34">
        <f t="shared" si="59"/>
        <v>0</v>
      </c>
      <c r="N142" s="55"/>
      <c r="O142" s="55"/>
      <c r="P142" s="34">
        <f t="shared" si="60"/>
        <v>0</v>
      </c>
      <c r="Q142" s="35">
        <f t="shared" si="61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8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60"/>
        <v>0</v>
      </c>
      <c r="Q143" s="41">
        <f t="shared" si="61"/>
        <v>26268</v>
      </c>
    </row>
    <row r="144" spans="1:17" ht="13.5" thickBot="1" x14ac:dyDescent="0.25">
      <c r="A144" s="92"/>
      <c r="B144" s="94"/>
      <c r="C144" s="96"/>
      <c r="D144" s="50"/>
      <c r="E144" s="51">
        <v>3202.14</v>
      </c>
      <c r="F144" s="45">
        <v>949.67</v>
      </c>
      <c r="G144" s="45">
        <v>1197.1199999999999</v>
      </c>
      <c r="H144" s="45">
        <v>0</v>
      </c>
      <c r="I144" s="45"/>
      <c r="J144" s="23">
        <f t="shared" si="58"/>
        <v>5348.9299999999994</v>
      </c>
      <c r="K144" s="51"/>
      <c r="L144" s="45"/>
      <c r="M144" s="24">
        <f t="shared" si="59"/>
        <v>0</v>
      </c>
      <c r="N144" s="56"/>
      <c r="O144" s="56"/>
      <c r="P144" s="24">
        <f t="shared" si="60"/>
        <v>0</v>
      </c>
      <c r="Q144" s="25">
        <f t="shared" si="61"/>
        <v>5348.9299999999994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8" customHeight="1" x14ac:dyDescent="0.2">
      <c r="A146" s="104" t="s">
        <v>135</v>
      </c>
      <c r="B146" s="105"/>
      <c r="C146" s="108" t="s">
        <v>136</v>
      </c>
      <c r="D146" s="116"/>
      <c r="E146" s="16">
        <f t="shared" ref="E146:H147" si="62">E148+E150+E152+E154</f>
        <v>0</v>
      </c>
      <c r="F146" s="17">
        <f t="shared" si="62"/>
        <v>0</v>
      </c>
      <c r="G146" s="17">
        <f t="shared" si="62"/>
        <v>32381</v>
      </c>
      <c r="H146" s="17">
        <f t="shared" si="62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63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64">SUM(N146:O146)</f>
        <v>0</v>
      </c>
      <c r="Q146" s="20">
        <f>P146+M146+J146</f>
        <v>327972</v>
      </c>
    </row>
    <row r="147" spans="1:17" ht="18" customHeight="1" thickBot="1" x14ac:dyDescent="0.25">
      <c r="A147" s="106"/>
      <c r="B147" s="107"/>
      <c r="C147" s="109"/>
      <c r="D147" s="117"/>
      <c r="E147" s="21">
        <f t="shared" si="62"/>
        <v>0</v>
      </c>
      <c r="F147" s="22">
        <f t="shared" si="62"/>
        <v>0</v>
      </c>
      <c r="G147" s="22">
        <f t="shared" si="62"/>
        <v>9485.1200000000008</v>
      </c>
      <c r="H147" s="22">
        <f t="shared" si="62"/>
        <v>131089.97</v>
      </c>
      <c r="I147" s="22">
        <f>I149+I151+I153+I155</f>
        <v>0</v>
      </c>
      <c r="J147" s="24">
        <f>SUM(E147:I147)</f>
        <v>140575.09</v>
      </c>
      <c r="K147" s="53">
        <f>K149+K151+K153+K155</f>
        <v>26891.81</v>
      </c>
      <c r="L147" s="22">
        <f>L149+L151+L153+L155</f>
        <v>0</v>
      </c>
      <c r="M147" s="24">
        <f t="shared" si="63"/>
        <v>26891.81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167466.9</v>
      </c>
    </row>
    <row r="148" spans="1:17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5">SUM(E148:I148)</f>
        <v>150546</v>
      </c>
      <c r="K148" s="54">
        <v>0</v>
      </c>
      <c r="L148" s="27">
        <v>0</v>
      </c>
      <c r="M148" s="29">
        <f t="shared" si="63"/>
        <v>0</v>
      </c>
      <c r="N148" s="54">
        <v>0</v>
      </c>
      <c r="O148" s="27">
        <v>0</v>
      </c>
      <c r="P148" s="29">
        <f t="shared" si="64"/>
        <v>0</v>
      </c>
      <c r="Q148" s="30">
        <f t="shared" ref="Q148:Q155" si="66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>
        <v>130389.97</v>
      </c>
      <c r="I149" s="43"/>
      <c r="J149" s="34">
        <f t="shared" si="65"/>
        <v>130389.97</v>
      </c>
      <c r="K149" s="55"/>
      <c r="L149" s="43"/>
      <c r="M149" s="34">
        <f t="shared" si="63"/>
        <v>0</v>
      </c>
      <c r="N149" s="55"/>
      <c r="O149" s="43"/>
      <c r="P149" s="34">
        <f t="shared" si="64"/>
        <v>0</v>
      </c>
      <c r="Q149" s="35">
        <f t="shared" si="66"/>
        <v>130389.97</v>
      </c>
    </row>
    <row r="150" spans="1:17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5"/>
        <v>5045</v>
      </c>
      <c r="K150" s="44">
        <v>0</v>
      </c>
      <c r="L150" s="38">
        <v>0</v>
      </c>
      <c r="M150" s="40">
        <f t="shared" si="63"/>
        <v>0</v>
      </c>
      <c r="N150" s="44">
        <v>0</v>
      </c>
      <c r="O150" s="38">
        <v>0</v>
      </c>
      <c r="P150" s="40">
        <f t="shared" si="64"/>
        <v>0</v>
      </c>
      <c r="Q150" s="41">
        <f t="shared" si="66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>
        <v>700</v>
      </c>
      <c r="I151" s="43"/>
      <c r="J151" s="34">
        <f t="shared" si="65"/>
        <v>700</v>
      </c>
      <c r="K151" s="55"/>
      <c r="L151" s="43"/>
      <c r="M151" s="34">
        <f t="shared" si="63"/>
        <v>0</v>
      </c>
      <c r="N151" s="55"/>
      <c r="O151" s="43"/>
      <c r="P151" s="34">
        <f t="shared" si="64"/>
        <v>0</v>
      </c>
      <c r="Q151" s="35">
        <f t="shared" si="66"/>
        <v>700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63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>
        <v>9485.1200000000008</v>
      </c>
      <c r="H153" s="43"/>
      <c r="I153" s="43"/>
      <c r="J153" s="34">
        <f>SUM(E153:I153)</f>
        <v>9485.1200000000008</v>
      </c>
      <c r="K153" s="55"/>
      <c r="L153" s="43"/>
      <c r="M153" s="34">
        <f t="shared" si="63"/>
        <v>0</v>
      </c>
      <c r="N153" s="55"/>
      <c r="O153" s="43"/>
      <c r="P153" s="34">
        <f>SUM(N153:O153)</f>
        <v>0</v>
      </c>
      <c r="Q153" s="35">
        <f>P153+M153+J153</f>
        <v>9485.1200000000008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5"/>
        <v>0</v>
      </c>
      <c r="K154" s="44">
        <v>140000</v>
      </c>
      <c r="L154" s="38">
        <v>0</v>
      </c>
      <c r="M154" s="40">
        <f t="shared" si="63"/>
        <v>140000</v>
      </c>
      <c r="N154" s="44">
        <v>0</v>
      </c>
      <c r="O154" s="38">
        <v>0</v>
      </c>
      <c r="P154" s="40">
        <f t="shared" si="64"/>
        <v>0</v>
      </c>
      <c r="Q154" s="41">
        <f t="shared" si="66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65"/>
        <v>0</v>
      </c>
      <c r="K155" s="56">
        <v>26891.81</v>
      </c>
      <c r="L155" s="45"/>
      <c r="M155" s="24">
        <f t="shared" si="63"/>
        <v>26891.81</v>
      </c>
      <c r="N155" s="56"/>
      <c r="O155" s="45"/>
      <c r="P155" s="24">
        <f t="shared" si="64"/>
        <v>0</v>
      </c>
      <c r="Q155" s="25">
        <f t="shared" si="66"/>
        <v>26891.81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8" customHeight="1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67">F159+F161+F163+F165+F167+F169+F171++F173+F175+F177</f>
        <v>10387</v>
      </c>
      <c r="G157" s="17">
        <f t="shared" si="67"/>
        <v>97530</v>
      </c>
      <c r="H157" s="17">
        <f t="shared" si="67"/>
        <v>0</v>
      </c>
      <c r="I157" s="17">
        <f t="shared" si="67"/>
        <v>0</v>
      </c>
      <c r="J157" s="19">
        <f t="shared" ref="J157:J170" si="68">SUM(E157:I157)</f>
        <v>139057</v>
      </c>
      <c r="K157" s="52">
        <f>K159+K161+K163+K165+K167+K169+K171++K173+K175+K177</f>
        <v>5000</v>
      </c>
      <c r="L157" s="17">
        <f t="shared" ref="L157" si="69">L159+L161+L163+L165+L167+L169+L171++L173+L175+L177</f>
        <v>0</v>
      </c>
      <c r="M157" s="19">
        <f t="shared" ref="M157:M170" si="70">SUM(K157:L157)</f>
        <v>5000</v>
      </c>
      <c r="N157" s="52">
        <f t="shared" ref="N157:O157" si="71">N159+N161+N163+N165+N167+N169+N171++N173+N175+N177</f>
        <v>0</v>
      </c>
      <c r="O157" s="17">
        <f t="shared" si="71"/>
        <v>0</v>
      </c>
      <c r="P157" s="19">
        <f>SUM(N157:O157)</f>
        <v>0</v>
      </c>
      <c r="Q157" s="20">
        <f t="shared" ref="Q157:Q178" si="72">P157+M157+J157</f>
        <v>144057</v>
      </c>
    </row>
    <row r="158" spans="1:17" ht="18" customHeight="1" x14ac:dyDescent="0.2">
      <c r="A158" s="113"/>
      <c r="B158" s="114"/>
      <c r="C158" s="115"/>
      <c r="D158" s="111"/>
      <c r="E158" s="31">
        <f t="shared" ref="E158:I158" si="73">E160+E162+E164+E166+E168+E170+E172++E174+E176+E178</f>
        <v>5910.94</v>
      </c>
      <c r="F158" s="32">
        <f t="shared" si="73"/>
        <v>2221.42</v>
      </c>
      <c r="G158" s="32">
        <f t="shared" si="73"/>
        <v>21250.15</v>
      </c>
      <c r="H158" s="32">
        <f t="shared" si="73"/>
        <v>170.78</v>
      </c>
      <c r="I158" s="32">
        <f t="shared" si="73"/>
        <v>0</v>
      </c>
      <c r="J158" s="34">
        <f t="shared" si="68"/>
        <v>29553.29</v>
      </c>
      <c r="K158" s="57">
        <f t="shared" ref="K158:L158" si="74">K160+K162+K164+K166+K168+K170+K172++K174+K176+K178</f>
        <v>0</v>
      </c>
      <c r="L158" s="32">
        <f t="shared" si="74"/>
        <v>0</v>
      </c>
      <c r="M158" s="34">
        <f t="shared" si="70"/>
        <v>0</v>
      </c>
      <c r="N158" s="57">
        <f t="shared" ref="N158:O158" si="75">N160+N162+N164+N166+N168+N170+N172++N174+N176+N178</f>
        <v>0</v>
      </c>
      <c r="O158" s="32">
        <f t="shared" si="75"/>
        <v>0</v>
      </c>
      <c r="P158" s="34">
        <f t="shared" ref="P158:P170" si="76">SUM(N158:O158)</f>
        <v>0</v>
      </c>
      <c r="Q158" s="35">
        <f t="shared" si="72"/>
        <v>29553.29</v>
      </c>
    </row>
    <row r="159" spans="1:17" ht="12.75" customHeight="1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8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6"/>
        <v>0</v>
      </c>
      <c r="Q159" s="30">
        <f t="shared" si="72"/>
        <v>41527</v>
      </c>
    </row>
    <row r="160" spans="1:17" x14ac:dyDescent="0.2">
      <c r="A160" s="91"/>
      <c r="B160" s="93"/>
      <c r="C160" s="95"/>
      <c r="D160" s="36"/>
      <c r="E160" s="42">
        <v>5910.94</v>
      </c>
      <c r="F160" s="43">
        <v>2221.42</v>
      </c>
      <c r="G160" s="43"/>
      <c r="H160" s="43">
        <v>170.78</v>
      </c>
      <c r="I160" s="43"/>
      <c r="J160" s="34">
        <f t="shared" si="68"/>
        <v>8303.14</v>
      </c>
      <c r="K160" s="42"/>
      <c r="L160" s="43"/>
      <c r="M160" s="34">
        <f t="shared" si="70"/>
        <v>0</v>
      </c>
      <c r="N160" s="55"/>
      <c r="O160" s="43"/>
      <c r="P160" s="34">
        <f t="shared" si="76"/>
        <v>0</v>
      </c>
      <c r="Q160" s="35">
        <f t="shared" si="72"/>
        <v>8303.14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8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6"/>
        <v>0</v>
      </c>
      <c r="Q161" s="41">
        <f t="shared" si="72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>
        <v>5580.87</v>
      </c>
      <c r="H162" s="43"/>
      <c r="I162" s="43"/>
      <c r="J162" s="34">
        <f t="shared" si="68"/>
        <v>5580.87</v>
      </c>
      <c r="K162" s="55"/>
      <c r="L162" s="43"/>
      <c r="M162" s="34">
        <f t="shared" si="70"/>
        <v>0</v>
      </c>
      <c r="N162" s="55"/>
      <c r="O162" s="43"/>
      <c r="P162" s="34">
        <f t="shared" si="76"/>
        <v>0</v>
      </c>
      <c r="Q162" s="35">
        <f t="shared" si="72"/>
        <v>5580.87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8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6"/>
        <v>0</v>
      </c>
      <c r="Q163" s="41">
        <f t="shared" si="72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>
        <v>2876.08</v>
      </c>
      <c r="H164" s="43"/>
      <c r="I164" s="43"/>
      <c r="J164" s="34">
        <f t="shared" si="68"/>
        <v>2876.08</v>
      </c>
      <c r="K164" s="55"/>
      <c r="L164" s="43"/>
      <c r="M164" s="34">
        <f t="shared" si="70"/>
        <v>0</v>
      </c>
      <c r="N164" s="55"/>
      <c r="O164" s="43"/>
      <c r="P164" s="34">
        <f t="shared" si="76"/>
        <v>0</v>
      </c>
      <c r="Q164" s="35">
        <f t="shared" si="72"/>
        <v>2876.08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8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72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>
        <v>2304</v>
      </c>
      <c r="H166" s="43"/>
      <c r="I166" s="43"/>
      <c r="J166" s="34">
        <f t="shared" si="68"/>
        <v>2304</v>
      </c>
      <c r="K166" s="55"/>
      <c r="L166" s="43"/>
      <c r="M166" s="34">
        <f t="shared" ref="M166" si="77">SUM(K166:L166)</f>
        <v>0</v>
      </c>
      <c r="N166" s="55"/>
      <c r="O166" s="43"/>
      <c r="P166" s="34">
        <f t="shared" ref="P166" si="78">SUM(N166:O166)</f>
        <v>0</v>
      </c>
      <c r="Q166" s="35">
        <f t="shared" si="72"/>
        <v>2304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>
        <v>8822.91</v>
      </c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8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6"/>
        <v>0</v>
      </c>
      <c r="Q169" s="41">
        <f t="shared" si="72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8"/>
        <v>0</v>
      </c>
      <c r="K170" s="55">
        <v>0</v>
      </c>
      <c r="L170" s="43"/>
      <c r="M170" s="34">
        <f t="shared" si="70"/>
        <v>0</v>
      </c>
      <c r="N170" s="55"/>
      <c r="O170" s="43"/>
      <c r="P170" s="34">
        <f t="shared" si="76"/>
        <v>0</v>
      </c>
      <c r="Q170" s="35">
        <f t="shared" si="72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9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80">SUM(N171:O171)</f>
        <v>0</v>
      </c>
      <c r="Q171" s="41">
        <f t="shared" si="72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>
        <v>666.29</v>
      </c>
      <c r="H172" s="43"/>
      <c r="I172" s="43"/>
      <c r="J172" s="34">
        <f t="shared" ref="J172:J178" si="81">SUM(E172:I172)</f>
        <v>666.29</v>
      </c>
      <c r="K172" s="55"/>
      <c r="L172" s="43"/>
      <c r="M172" s="34">
        <f t="shared" ref="M172:M178" si="82">SUM(K172:L172)</f>
        <v>0</v>
      </c>
      <c r="N172" s="55"/>
      <c r="O172" s="43"/>
      <c r="P172" s="34">
        <f t="shared" ref="P172" si="83">SUM(N172:O172)</f>
        <v>0</v>
      </c>
      <c r="Q172" s="35">
        <f t="shared" si="72"/>
        <v>666.29</v>
      </c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84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85">SUM(N173:O173)</f>
        <v>0</v>
      </c>
      <c r="Q173" s="41">
        <f t="shared" si="72"/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>
        <v>0</v>
      </c>
      <c r="H174" s="43"/>
      <c r="I174" s="43"/>
      <c r="J174" s="34">
        <f t="shared" si="81"/>
        <v>0</v>
      </c>
      <c r="K174" s="55"/>
      <c r="L174" s="43"/>
      <c r="M174" s="34">
        <f t="shared" si="82"/>
        <v>0</v>
      </c>
      <c r="N174" s="55"/>
      <c r="O174" s="43"/>
      <c r="P174" s="34">
        <f t="shared" ref="P174" si="86">SUM(N174:O174)</f>
        <v>0</v>
      </c>
      <c r="Q174" s="35">
        <f t="shared" si="72"/>
        <v>0</v>
      </c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7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8">SUM(N175:O175)</f>
        <v>0</v>
      </c>
      <c r="Q175" s="41">
        <f t="shared" si="72"/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>
        <v>0</v>
      </c>
      <c r="H176" s="43"/>
      <c r="I176" s="43"/>
      <c r="J176" s="34">
        <f t="shared" si="81"/>
        <v>0</v>
      </c>
      <c r="K176" s="55"/>
      <c r="L176" s="43"/>
      <c r="M176" s="34">
        <f t="shared" si="82"/>
        <v>0</v>
      </c>
      <c r="N176" s="55"/>
      <c r="O176" s="43"/>
      <c r="P176" s="34">
        <f t="shared" ref="P176:P178" si="89">SUM(N176:O176)</f>
        <v>0</v>
      </c>
      <c r="Q176" s="35">
        <f t="shared" si="72"/>
        <v>0</v>
      </c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81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9"/>
        <v>0</v>
      </c>
      <c r="Q177" s="41">
        <f t="shared" si="72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>
        <v>1000</v>
      </c>
      <c r="H178" s="45"/>
      <c r="I178" s="45"/>
      <c r="J178" s="24">
        <f t="shared" si="81"/>
        <v>1000</v>
      </c>
      <c r="K178" s="56"/>
      <c r="L178" s="45"/>
      <c r="M178" s="24">
        <f t="shared" si="82"/>
        <v>0</v>
      </c>
      <c r="N178" s="56"/>
      <c r="O178" s="45"/>
      <c r="P178" s="24">
        <f t="shared" si="89"/>
        <v>0</v>
      </c>
      <c r="Q178" s="25">
        <f t="shared" si="72"/>
        <v>1000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8" customHeight="1" x14ac:dyDescent="0.2">
      <c r="A180" s="104" t="s">
        <v>149</v>
      </c>
      <c r="B180" s="105"/>
      <c r="C180" s="108" t="s">
        <v>150</v>
      </c>
      <c r="D180" s="101"/>
      <c r="E180" s="16">
        <f>E182+E184+E186+E188++E202+E204+E206+E214+E216</f>
        <v>92946</v>
      </c>
      <c r="F180" s="17">
        <f t="shared" ref="F180:H180" si="90">F182+F184+F186+F188++F202+F204+F206+F214+F216</f>
        <v>32489</v>
      </c>
      <c r="G180" s="17">
        <f>G182+G184+G186+G188++G202+G204+G206+G214+G216</f>
        <v>283009</v>
      </c>
      <c r="H180" s="17">
        <f t="shared" si="90"/>
        <v>500</v>
      </c>
      <c r="I180" s="17">
        <f>I182+I184+I186+I188++I202+I204+I206+I214+I216</f>
        <v>600</v>
      </c>
      <c r="J180" s="19">
        <f>SUM(E180:I180)</f>
        <v>409544</v>
      </c>
      <c r="K180" s="52">
        <f>K182+K184+K186+K188++K202+K204+K206+K214+K216</f>
        <v>408307</v>
      </c>
      <c r="L180" s="17">
        <f>L182+L184+L186+L188++L202+L204+L206+L214+L216</f>
        <v>0</v>
      </c>
      <c r="M180" s="19">
        <f t="shared" ref="M180:M207" si="91">SUM(K180:L180)</f>
        <v>408307</v>
      </c>
      <c r="N180" s="52">
        <f>N182+N184+N186+N188++N202+N204+N206+N214+N216</f>
        <v>0</v>
      </c>
      <c r="O180" s="17">
        <f>O182+O184+O186+O188++O202+O204+O206+O214+O216</f>
        <v>90700</v>
      </c>
      <c r="P180" s="19">
        <f>SUM(N180:O180)</f>
        <v>90700</v>
      </c>
      <c r="Q180" s="20">
        <f>P180+M180+J180</f>
        <v>908551</v>
      </c>
    </row>
    <row r="181" spans="1:17" ht="18" customHeight="1" thickBot="1" x14ac:dyDescent="0.25">
      <c r="A181" s="106"/>
      <c r="B181" s="107"/>
      <c r="C181" s="109"/>
      <c r="D181" s="102"/>
      <c r="E181" s="21">
        <f t="shared" ref="E181:I181" si="92">E183+E185+E187+E189++E203+E205+E207+E215+E217</f>
        <v>25704.080000000002</v>
      </c>
      <c r="F181" s="22">
        <f t="shared" si="92"/>
        <v>8697.2899999999991</v>
      </c>
      <c r="G181" s="22">
        <f t="shared" si="92"/>
        <v>56159.869999999995</v>
      </c>
      <c r="H181" s="22">
        <f t="shared" si="92"/>
        <v>319.29000000000002</v>
      </c>
      <c r="I181" s="22">
        <f t="shared" si="92"/>
        <v>527.49</v>
      </c>
      <c r="J181" s="24">
        <f t="shared" ref="J181:J217" si="93">SUM(E181:I181)</f>
        <v>91408.01999999999</v>
      </c>
      <c r="K181" s="53">
        <f t="shared" ref="K181:L181" si="94">K183+K185+K187+K189++K203+K205+K207+K215+K217</f>
        <v>0</v>
      </c>
      <c r="L181" s="22">
        <f t="shared" si="94"/>
        <v>0</v>
      </c>
      <c r="M181" s="24">
        <f t="shared" si="91"/>
        <v>0</v>
      </c>
      <c r="N181" s="53">
        <f>N183+N185+N187+N189++N203+N205+N207+N215+N217</f>
        <v>0</v>
      </c>
      <c r="O181" s="22">
        <f t="shared" ref="O181" si="95">O183+O185+O187+O189++O203+O205+O207+O215+O217</f>
        <v>17363.97</v>
      </c>
      <c r="P181" s="24">
        <f t="shared" ref="P181:P217" si="96">SUM(N181:O181)</f>
        <v>17363.97</v>
      </c>
      <c r="Q181" s="25">
        <f t="shared" ref="Q181:Q217" si="97">P181+M181+J181</f>
        <v>108771.98999999999</v>
      </c>
    </row>
    <row r="182" spans="1:17" ht="12" customHeight="1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93"/>
        <v>76516</v>
      </c>
      <c r="K182" s="54">
        <v>0</v>
      </c>
      <c r="L182" s="27">
        <v>0</v>
      </c>
      <c r="M182" s="29">
        <f t="shared" si="91"/>
        <v>0</v>
      </c>
      <c r="N182" s="54">
        <v>0</v>
      </c>
      <c r="O182" s="27">
        <v>0</v>
      </c>
      <c r="P182" s="29">
        <f t="shared" si="96"/>
        <v>0</v>
      </c>
      <c r="Q182" s="30">
        <f t="shared" si="97"/>
        <v>76516</v>
      </c>
    </row>
    <row r="183" spans="1:17" ht="12" customHeight="1" x14ac:dyDescent="0.2">
      <c r="A183" s="103"/>
      <c r="B183" s="93"/>
      <c r="C183" s="95"/>
      <c r="D183" s="36"/>
      <c r="E183" s="42">
        <v>16254.85</v>
      </c>
      <c r="F183" s="43">
        <v>5291.73</v>
      </c>
      <c r="G183" s="43">
        <v>3806.7</v>
      </c>
      <c r="H183" s="43">
        <v>319.29000000000002</v>
      </c>
      <c r="I183" s="43"/>
      <c r="J183" s="34">
        <f t="shared" si="93"/>
        <v>25672.570000000003</v>
      </c>
      <c r="K183" s="55"/>
      <c r="L183" s="43"/>
      <c r="M183" s="34">
        <f t="shared" si="91"/>
        <v>0</v>
      </c>
      <c r="N183" s="55"/>
      <c r="O183" s="43"/>
      <c r="P183" s="34">
        <f t="shared" si="96"/>
        <v>0</v>
      </c>
      <c r="Q183" s="35">
        <f t="shared" si="97"/>
        <v>25672.570000000003</v>
      </c>
    </row>
    <row r="184" spans="1:17" ht="12" customHeight="1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93"/>
        <v>2300</v>
      </c>
      <c r="K184" s="44">
        <v>0</v>
      </c>
      <c r="L184" s="38">
        <v>0</v>
      </c>
      <c r="M184" s="40">
        <f t="shared" si="91"/>
        <v>0</v>
      </c>
      <c r="N184" s="44">
        <v>0</v>
      </c>
      <c r="O184" s="38">
        <v>0</v>
      </c>
      <c r="P184" s="40">
        <f t="shared" si="96"/>
        <v>0</v>
      </c>
      <c r="Q184" s="41">
        <f t="shared" si="97"/>
        <v>2300</v>
      </c>
    </row>
    <row r="185" spans="1:17" ht="12" customHeight="1" x14ac:dyDescent="0.2">
      <c r="A185" s="91"/>
      <c r="B185" s="93"/>
      <c r="C185" s="95"/>
      <c r="D185" s="36"/>
      <c r="E185" s="42"/>
      <c r="F185" s="43"/>
      <c r="G185" s="43">
        <v>72</v>
      </c>
      <c r="H185" s="43"/>
      <c r="I185" s="43"/>
      <c r="J185" s="34">
        <f t="shared" si="93"/>
        <v>72</v>
      </c>
      <c r="K185" s="55"/>
      <c r="L185" s="43"/>
      <c r="M185" s="34">
        <f t="shared" si="91"/>
        <v>0</v>
      </c>
      <c r="N185" s="55"/>
      <c r="O185" s="43"/>
      <c r="P185" s="34">
        <f t="shared" si="96"/>
        <v>0</v>
      </c>
      <c r="Q185" s="35">
        <f t="shared" si="97"/>
        <v>72</v>
      </c>
    </row>
    <row r="186" spans="1:17" ht="12" customHeight="1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93"/>
        <v>17100</v>
      </c>
      <c r="K186" s="44">
        <v>0</v>
      </c>
      <c r="L186" s="38">
        <v>0</v>
      </c>
      <c r="M186" s="40">
        <f t="shared" si="91"/>
        <v>0</v>
      </c>
      <c r="N186" s="44">
        <v>0</v>
      </c>
      <c r="O186" s="38">
        <v>0</v>
      </c>
      <c r="P186" s="40">
        <f t="shared" si="96"/>
        <v>0</v>
      </c>
      <c r="Q186" s="41">
        <f t="shared" si="97"/>
        <v>17100</v>
      </c>
    </row>
    <row r="187" spans="1:17" ht="12" customHeight="1" x14ac:dyDescent="0.2">
      <c r="A187" s="91"/>
      <c r="B187" s="93"/>
      <c r="C187" s="95"/>
      <c r="D187" s="36"/>
      <c r="E187" s="42"/>
      <c r="F187" s="43"/>
      <c r="G187" s="43">
        <v>1255.05</v>
      </c>
      <c r="H187" s="43"/>
      <c r="I187" s="43"/>
      <c r="J187" s="34">
        <f t="shared" si="93"/>
        <v>1255.05</v>
      </c>
      <c r="K187" s="55"/>
      <c r="L187" s="43"/>
      <c r="M187" s="34">
        <f t="shared" si="91"/>
        <v>0</v>
      </c>
      <c r="N187" s="55"/>
      <c r="O187" s="43"/>
      <c r="P187" s="34">
        <f t="shared" si="96"/>
        <v>0</v>
      </c>
      <c r="Q187" s="35">
        <f t="shared" si="97"/>
        <v>1255.05</v>
      </c>
    </row>
    <row r="188" spans="1:17" ht="12.75" customHeight="1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E190+E192+E194+E196+E198+E200</f>
        <v>0</v>
      </c>
      <c r="F188" s="38">
        <f t="shared" ref="F188:I188" si="98">F190+F192+F194+F196+F198+F200</f>
        <v>0</v>
      </c>
      <c r="G188" s="38">
        <f t="shared" si="98"/>
        <v>13000</v>
      </c>
      <c r="H188" s="38">
        <f t="shared" si="98"/>
        <v>0</v>
      </c>
      <c r="I188" s="38">
        <f t="shared" si="98"/>
        <v>600</v>
      </c>
      <c r="J188" s="29">
        <f t="shared" si="93"/>
        <v>13600</v>
      </c>
      <c r="K188" s="44">
        <f t="shared" ref="K188:L189" si="99">K190+K192+K194+K196+K198+K200</f>
        <v>0</v>
      </c>
      <c r="L188" s="38">
        <f t="shared" si="99"/>
        <v>0</v>
      </c>
      <c r="M188" s="40">
        <f t="shared" si="91"/>
        <v>0</v>
      </c>
      <c r="N188" s="44">
        <f t="shared" ref="N188:O189" si="100">N190+N192+N194+N196+N198+N200</f>
        <v>0</v>
      </c>
      <c r="O188" s="38">
        <f>O190+O192+O194+O196+O198+O200</f>
        <v>90700</v>
      </c>
      <c r="P188" s="40">
        <f t="shared" si="96"/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42">
        <f t="shared" ref="E189:I189" si="101">E191+E193+E195+E197+E199+E201</f>
        <v>0</v>
      </c>
      <c r="F189" s="57">
        <f t="shared" si="101"/>
        <v>0</v>
      </c>
      <c r="G189" s="57">
        <f t="shared" si="101"/>
        <v>2525.9299999999998</v>
      </c>
      <c r="H189" s="57">
        <f t="shared" si="101"/>
        <v>0</v>
      </c>
      <c r="I189" s="57">
        <f t="shared" si="101"/>
        <v>527.49</v>
      </c>
      <c r="J189" s="34">
        <f t="shared" si="93"/>
        <v>3053.42</v>
      </c>
      <c r="K189" s="57">
        <f t="shared" si="99"/>
        <v>0</v>
      </c>
      <c r="L189" s="32">
        <f t="shared" si="99"/>
        <v>0</v>
      </c>
      <c r="M189" s="34">
        <f t="shared" si="91"/>
        <v>0</v>
      </c>
      <c r="N189" s="57">
        <f t="shared" si="100"/>
        <v>0</v>
      </c>
      <c r="O189" s="32">
        <f t="shared" si="100"/>
        <v>17363.97</v>
      </c>
      <c r="P189" s="34">
        <f t="shared" si="96"/>
        <v>17363.97</v>
      </c>
      <c r="Q189" s="35">
        <f t="shared" ref="Q189:Q201" si="102">P189+M189+J189</f>
        <v>20417.39</v>
      </c>
    </row>
    <row r="190" spans="1:17" ht="12.75" customHeight="1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93"/>
        <v>1500</v>
      </c>
      <c r="K190" s="44">
        <v>0</v>
      </c>
      <c r="L190" s="38">
        <v>0</v>
      </c>
      <c r="M190" s="40">
        <f t="shared" si="91"/>
        <v>0</v>
      </c>
      <c r="N190" s="44">
        <v>0</v>
      </c>
      <c r="O190" s="38">
        <v>10000</v>
      </c>
      <c r="P190" s="40">
        <f t="shared" si="96"/>
        <v>10000</v>
      </c>
      <c r="Q190" s="41">
        <f t="shared" si="102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>
        <v>381.51</v>
      </c>
      <c r="H191" s="43"/>
      <c r="I191" s="43"/>
      <c r="J191" s="34">
        <f t="shared" si="93"/>
        <v>381.51</v>
      </c>
      <c r="K191" s="55"/>
      <c r="L191" s="43"/>
      <c r="M191" s="34">
        <f t="shared" si="91"/>
        <v>0</v>
      </c>
      <c r="N191" s="55"/>
      <c r="O191" s="43">
        <v>0</v>
      </c>
      <c r="P191" s="34">
        <f t="shared" si="96"/>
        <v>0</v>
      </c>
      <c r="Q191" s="35">
        <f t="shared" si="102"/>
        <v>381.51</v>
      </c>
    </row>
    <row r="192" spans="1:17" ht="12.75" customHeight="1" x14ac:dyDescent="0.2">
      <c r="A192" s="91"/>
      <c r="B192" s="93" t="s">
        <v>281</v>
      </c>
      <c r="C192" s="95" t="s">
        <v>287</v>
      </c>
      <c r="D192" s="36" t="s">
        <v>120</v>
      </c>
      <c r="E192" s="37">
        <v>0</v>
      </c>
      <c r="F192" s="38">
        <v>0</v>
      </c>
      <c r="G192" s="38">
        <v>2100</v>
      </c>
      <c r="H192" s="38">
        <v>0</v>
      </c>
      <c r="I192" s="38">
        <v>0</v>
      </c>
      <c r="J192" s="29">
        <f t="shared" si="93"/>
        <v>2100</v>
      </c>
      <c r="K192" s="44">
        <v>0</v>
      </c>
      <c r="L192" s="38">
        <v>0</v>
      </c>
      <c r="M192" s="40">
        <f t="shared" si="91"/>
        <v>0</v>
      </c>
      <c r="N192" s="44">
        <v>0</v>
      </c>
      <c r="O192" s="38">
        <v>53376</v>
      </c>
      <c r="P192" s="40">
        <f t="shared" si="96"/>
        <v>53376</v>
      </c>
      <c r="Q192" s="41">
        <f t="shared" si="102"/>
        <v>55476</v>
      </c>
    </row>
    <row r="193" spans="1:17" x14ac:dyDescent="0.2">
      <c r="A193" s="91"/>
      <c r="B193" s="93"/>
      <c r="C193" s="95"/>
      <c r="D193" s="36"/>
      <c r="E193" s="42"/>
      <c r="F193" s="43"/>
      <c r="G193" s="43">
        <v>490.48</v>
      </c>
      <c r="H193" s="43"/>
      <c r="I193" s="43"/>
      <c r="J193" s="34">
        <f t="shared" si="93"/>
        <v>490.48</v>
      </c>
      <c r="K193" s="55"/>
      <c r="L193" s="43"/>
      <c r="M193" s="34">
        <f t="shared" si="91"/>
        <v>0</v>
      </c>
      <c r="N193" s="55"/>
      <c r="O193" s="43">
        <v>13343.97</v>
      </c>
      <c r="P193" s="34">
        <f t="shared" si="96"/>
        <v>13343.97</v>
      </c>
      <c r="Q193" s="35">
        <f t="shared" si="102"/>
        <v>13834.449999999999</v>
      </c>
    </row>
    <row r="194" spans="1:17" ht="12.75" customHeight="1" x14ac:dyDescent="0.2">
      <c r="A194" s="91"/>
      <c r="B194" s="93" t="s">
        <v>281</v>
      </c>
      <c r="C194" s="95" t="s">
        <v>288</v>
      </c>
      <c r="D194" s="36" t="s">
        <v>120</v>
      </c>
      <c r="E194" s="37">
        <v>0</v>
      </c>
      <c r="F194" s="38">
        <v>0</v>
      </c>
      <c r="G194" s="38">
        <v>2500</v>
      </c>
      <c r="H194" s="38">
        <v>0</v>
      </c>
      <c r="I194" s="38">
        <v>0</v>
      </c>
      <c r="J194" s="29">
        <f t="shared" si="93"/>
        <v>2500</v>
      </c>
      <c r="K194" s="44">
        <v>0</v>
      </c>
      <c r="L194" s="38">
        <v>0</v>
      </c>
      <c r="M194" s="40">
        <f t="shared" ref="M194:M195" si="103">SUM(K194:L194)</f>
        <v>0</v>
      </c>
      <c r="N194" s="44">
        <v>0</v>
      </c>
      <c r="O194" s="38">
        <v>11244</v>
      </c>
      <c r="P194" s="40">
        <f t="shared" ref="P194:P195" si="104">SUM(N194:O194)</f>
        <v>11244</v>
      </c>
      <c r="Q194" s="41">
        <f t="shared" si="102"/>
        <v>13744</v>
      </c>
    </row>
    <row r="195" spans="1:17" x14ac:dyDescent="0.2">
      <c r="A195" s="91"/>
      <c r="B195" s="93"/>
      <c r="C195" s="95"/>
      <c r="D195" s="36"/>
      <c r="E195" s="42"/>
      <c r="F195" s="43"/>
      <c r="G195" s="43">
        <v>627.04999999999995</v>
      </c>
      <c r="H195" s="43"/>
      <c r="I195" s="43"/>
      <c r="J195" s="34">
        <f t="shared" si="93"/>
        <v>627.04999999999995</v>
      </c>
      <c r="K195" s="55"/>
      <c r="L195" s="43"/>
      <c r="M195" s="34">
        <f t="shared" si="103"/>
        <v>0</v>
      </c>
      <c r="N195" s="55"/>
      <c r="O195" s="43">
        <v>0</v>
      </c>
      <c r="P195" s="34">
        <f t="shared" si="104"/>
        <v>0</v>
      </c>
      <c r="Q195" s="35">
        <f t="shared" si="102"/>
        <v>627.04999999999995</v>
      </c>
    </row>
    <row r="196" spans="1:17" ht="12.75" customHeight="1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93"/>
        <v>900</v>
      </c>
      <c r="K196" s="44">
        <v>0</v>
      </c>
      <c r="L196" s="38">
        <v>0</v>
      </c>
      <c r="M196" s="40">
        <f t="shared" si="91"/>
        <v>0</v>
      </c>
      <c r="N196" s="44">
        <v>0</v>
      </c>
      <c r="O196" s="38">
        <v>16080</v>
      </c>
      <c r="P196" s="40">
        <f t="shared" si="96"/>
        <v>16080</v>
      </c>
      <c r="Q196" s="41">
        <f t="shared" si="102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>
        <v>100.04</v>
      </c>
      <c r="H197" s="43"/>
      <c r="I197" s="43"/>
      <c r="J197" s="34">
        <f t="shared" si="93"/>
        <v>100.04</v>
      </c>
      <c r="K197" s="55"/>
      <c r="L197" s="43"/>
      <c r="M197" s="34">
        <f t="shared" si="91"/>
        <v>0</v>
      </c>
      <c r="N197" s="55"/>
      <c r="O197" s="43">
        <v>4020</v>
      </c>
      <c r="P197" s="34">
        <f t="shared" si="96"/>
        <v>4020</v>
      </c>
      <c r="Q197" s="35">
        <f t="shared" si="102"/>
        <v>4120.04</v>
      </c>
    </row>
    <row r="198" spans="1:17" ht="12.75" customHeight="1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ref="J198:J201" si="105">SUM(E198:I198)</f>
        <v>6600</v>
      </c>
      <c r="K198" s="44">
        <v>0</v>
      </c>
      <c r="L198" s="38">
        <v>0</v>
      </c>
      <c r="M198" s="40">
        <f t="shared" ref="M198:M201" si="106">SUM(K198:L198)</f>
        <v>0</v>
      </c>
      <c r="N198" s="44">
        <v>0</v>
      </c>
      <c r="O198" s="38">
        <v>0</v>
      </c>
      <c r="P198" s="40">
        <f t="shared" ref="P198:P201" si="107">SUM(N198:O198)</f>
        <v>0</v>
      </c>
      <c r="Q198" s="41">
        <f t="shared" si="102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>
        <v>926.85</v>
      </c>
      <c r="H199" s="43"/>
      <c r="I199" s="43">
        <v>164.87</v>
      </c>
      <c r="J199" s="34">
        <f t="shared" si="105"/>
        <v>1091.72</v>
      </c>
      <c r="K199" s="55"/>
      <c r="L199" s="43"/>
      <c r="M199" s="34">
        <f t="shared" si="106"/>
        <v>0</v>
      </c>
      <c r="N199" s="55"/>
      <c r="O199" s="43"/>
      <c r="P199" s="34">
        <f t="shared" si="107"/>
        <v>0</v>
      </c>
      <c r="Q199" s="35">
        <f t="shared" si="102"/>
        <v>1091.72</v>
      </c>
    </row>
    <row r="200" spans="1:17" ht="12.75" customHeight="1" x14ac:dyDescent="0.2">
      <c r="A200" s="91"/>
      <c r="B200" s="93" t="s">
        <v>157</v>
      </c>
      <c r="C200" s="95" t="s">
        <v>308</v>
      </c>
      <c r="D200" s="36" t="s">
        <v>120</v>
      </c>
      <c r="E200" s="37">
        <v>0</v>
      </c>
      <c r="F200" s="38">
        <v>0</v>
      </c>
      <c r="G200" s="38">
        <v>0</v>
      </c>
      <c r="H200" s="38">
        <v>0</v>
      </c>
      <c r="I200" s="38">
        <v>0</v>
      </c>
      <c r="J200" s="29">
        <f t="shared" si="105"/>
        <v>0</v>
      </c>
      <c r="K200" s="44">
        <v>0</v>
      </c>
      <c r="L200" s="38">
        <v>0</v>
      </c>
      <c r="M200" s="40">
        <f t="shared" si="106"/>
        <v>0</v>
      </c>
      <c r="N200" s="44">
        <v>0</v>
      </c>
      <c r="O200" s="38">
        <v>0</v>
      </c>
      <c r="P200" s="40">
        <f t="shared" si="107"/>
        <v>0</v>
      </c>
      <c r="Q200" s="41">
        <f t="shared" si="102"/>
        <v>0</v>
      </c>
    </row>
    <row r="201" spans="1:17" x14ac:dyDescent="0.2">
      <c r="A201" s="91"/>
      <c r="B201" s="93"/>
      <c r="C201" s="95"/>
      <c r="D201" s="36"/>
      <c r="E201" s="42"/>
      <c r="F201" s="43"/>
      <c r="G201" s="43"/>
      <c r="H201" s="43"/>
      <c r="I201" s="43">
        <v>362.62</v>
      </c>
      <c r="J201" s="34">
        <f t="shared" si="105"/>
        <v>362.62</v>
      </c>
      <c r="K201" s="55"/>
      <c r="L201" s="43"/>
      <c r="M201" s="34">
        <f t="shared" si="106"/>
        <v>0</v>
      </c>
      <c r="N201" s="55"/>
      <c r="O201" s="43"/>
      <c r="P201" s="34">
        <f t="shared" si="107"/>
        <v>0</v>
      </c>
      <c r="Q201" s="35">
        <f t="shared" si="102"/>
        <v>362.62</v>
      </c>
    </row>
    <row r="202" spans="1:17" x14ac:dyDescent="0.2">
      <c r="A202" s="91" t="s">
        <v>159</v>
      </c>
      <c r="B202" s="93"/>
      <c r="C202" s="95" t="s">
        <v>160</v>
      </c>
      <c r="D202" s="36" t="s">
        <v>154</v>
      </c>
      <c r="E202" s="37">
        <v>0</v>
      </c>
      <c r="F202" s="38">
        <v>0</v>
      </c>
      <c r="G202" s="38">
        <v>133000</v>
      </c>
      <c r="H202" s="38">
        <v>0</v>
      </c>
      <c r="I202" s="38">
        <v>0</v>
      </c>
      <c r="J202" s="29">
        <f t="shared" si="93"/>
        <v>133000</v>
      </c>
      <c r="K202" s="44">
        <v>0</v>
      </c>
      <c r="L202" s="38">
        <v>0</v>
      </c>
      <c r="M202" s="40">
        <f t="shared" si="91"/>
        <v>0</v>
      </c>
      <c r="N202" s="44">
        <v>0</v>
      </c>
      <c r="O202" s="38">
        <v>0</v>
      </c>
      <c r="P202" s="40">
        <f t="shared" si="96"/>
        <v>0</v>
      </c>
      <c r="Q202" s="41">
        <f t="shared" si="97"/>
        <v>133000</v>
      </c>
    </row>
    <row r="203" spans="1:17" x14ac:dyDescent="0.2">
      <c r="A203" s="91"/>
      <c r="B203" s="93"/>
      <c r="C203" s="95"/>
      <c r="D203" s="36"/>
      <c r="E203" s="42"/>
      <c r="F203" s="43"/>
      <c r="G203" s="43">
        <v>14130.96</v>
      </c>
      <c r="H203" s="43"/>
      <c r="I203" s="43"/>
      <c r="J203" s="34">
        <f t="shared" si="93"/>
        <v>14130.96</v>
      </c>
      <c r="K203" s="55"/>
      <c r="L203" s="43"/>
      <c r="M203" s="34">
        <f t="shared" si="91"/>
        <v>0</v>
      </c>
      <c r="N203" s="55"/>
      <c r="O203" s="43"/>
      <c r="P203" s="34">
        <f t="shared" si="96"/>
        <v>0</v>
      </c>
      <c r="Q203" s="35">
        <f t="shared" si="97"/>
        <v>14130.96</v>
      </c>
    </row>
    <row r="204" spans="1:17" ht="12.75" customHeight="1" x14ac:dyDescent="0.2">
      <c r="A204" s="91" t="s">
        <v>161</v>
      </c>
      <c r="B204" s="93"/>
      <c r="C204" s="95" t="s">
        <v>162</v>
      </c>
      <c r="D204" s="36" t="s">
        <v>26</v>
      </c>
      <c r="E204" s="37">
        <v>0</v>
      </c>
      <c r="F204" s="38">
        <v>0</v>
      </c>
      <c r="G204" s="38">
        <v>5500</v>
      </c>
      <c r="H204" s="38">
        <v>0</v>
      </c>
      <c r="I204" s="38">
        <v>0</v>
      </c>
      <c r="J204" s="29">
        <f t="shared" si="93"/>
        <v>5500</v>
      </c>
      <c r="K204" s="44">
        <v>7000</v>
      </c>
      <c r="L204" s="38">
        <v>0</v>
      </c>
      <c r="M204" s="40">
        <f t="shared" si="91"/>
        <v>7000</v>
      </c>
      <c r="N204" s="44">
        <v>0</v>
      </c>
      <c r="O204" s="38">
        <v>0</v>
      </c>
      <c r="P204" s="40">
        <f t="shared" si="96"/>
        <v>0</v>
      </c>
      <c r="Q204" s="41">
        <f t="shared" si="97"/>
        <v>12500</v>
      </c>
    </row>
    <row r="205" spans="1:17" x14ac:dyDescent="0.2">
      <c r="A205" s="91"/>
      <c r="B205" s="93"/>
      <c r="C205" s="95"/>
      <c r="D205" s="36"/>
      <c r="E205" s="42"/>
      <c r="F205" s="43"/>
      <c r="G205" s="43">
        <v>0</v>
      </c>
      <c r="H205" s="43"/>
      <c r="I205" s="43"/>
      <c r="J205" s="34">
        <f t="shared" si="93"/>
        <v>0</v>
      </c>
      <c r="K205" s="55">
        <v>0</v>
      </c>
      <c r="L205" s="43"/>
      <c r="M205" s="34">
        <f t="shared" si="91"/>
        <v>0</v>
      </c>
      <c r="N205" s="55"/>
      <c r="O205" s="43"/>
      <c r="P205" s="34">
        <f t="shared" si="96"/>
        <v>0</v>
      </c>
      <c r="Q205" s="35">
        <f t="shared" si="97"/>
        <v>0</v>
      </c>
    </row>
    <row r="206" spans="1:17" x14ac:dyDescent="0.2">
      <c r="A206" s="91" t="s">
        <v>163</v>
      </c>
      <c r="B206" s="93"/>
      <c r="C206" s="95" t="s">
        <v>164</v>
      </c>
      <c r="D206" s="111"/>
      <c r="E206" s="37">
        <f>E208+E210+E212</f>
        <v>0</v>
      </c>
      <c r="F206" s="38">
        <f t="shared" ref="F206" si="108">F208+F210+F212</f>
        <v>0</v>
      </c>
      <c r="G206" s="38">
        <f>G208+G210+G212</f>
        <v>79500</v>
      </c>
      <c r="H206" s="38">
        <f t="shared" ref="H206:I206" si="109">H208+H210+H212</f>
        <v>0</v>
      </c>
      <c r="I206" s="38">
        <f t="shared" si="109"/>
        <v>0</v>
      </c>
      <c r="J206" s="29">
        <f t="shared" si="93"/>
        <v>79500</v>
      </c>
      <c r="K206" s="44">
        <f t="shared" ref="K206:L206" si="110">K208+K210+K212</f>
        <v>0</v>
      </c>
      <c r="L206" s="38">
        <f t="shared" si="110"/>
        <v>0</v>
      </c>
      <c r="M206" s="40">
        <f t="shared" si="91"/>
        <v>0</v>
      </c>
      <c r="N206" s="44">
        <f t="shared" ref="N206:O206" si="111">N208+N210+N212</f>
        <v>0</v>
      </c>
      <c r="O206" s="38">
        <f t="shared" si="111"/>
        <v>0</v>
      </c>
      <c r="P206" s="40">
        <f t="shared" ref="P206" si="112">SUM(N206:O206)</f>
        <v>0</v>
      </c>
      <c r="Q206" s="41">
        <f>P206+M206+J206</f>
        <v>79500</v>
      </c>
    </row>
    <row r="207" spans="1:17" x14ac:dyDescent="0.2">
      <c r="A207" s="91"/>
      <c r="B207" s="93"/>
      <c r="C207" s="95"/>
      <c r="D207" s="111"/>
      <c r="E207" s="31">
        <f>E209+E211+E213</f>
        <v>0</v>
      </c>
      <c r="F207" s="32">
        <f t="shared" ref="F207:I207" si="113">F209+F211+F213</f>
        <v>0</v>
      </c>
      <c r="G207" s="32">
        <f t="shared" si="113"/>
        <v>27064.25</v>
      </c>
      <c r="H207" s="32">
        <f t="shared" si="113"/>
        <v>0</v>
      </c>
      <c r="I207" s="32">
        <f t="shared" si="113"/>
        <v>0</v>
      </c>
      <c r="J207" s="34">
        <f t="shared" si="93"/>
        <v>27064.25</v>
      </c>
      <c r="K207" s="57">
        <f t="shared" ref="K207:L207" si="114">K209+K211+K213</f>
        <v>0</v>
      </c>
      <c r="L207" s="32">
        <f t="shared" si="114"/>
        <v>0</v>
      </c>
      <c r="M207" s="34">
        <f t="shared" si="91"/>
        <v>0</v>
      </c>
      <c r="N207" s="57">
        <f t="shared" ref="N207:O207" si="115">N209+N211+N213</f>
        <v>0</v>
      </c>
      <c r="O207" s="32">
        <f t="shared" si="115"/>
        <v>0</v>
      </c>
      <c r="P207" s="34">
        <f t="shared" ref="P207" si="116">SUM(N207:O207)</f>
        <v>0</v>
      </c>
      <c r="Q207" s="35">
        <f>P207+M207+J207</f>
        <v>27064.25</v>
      </c>
    </row>
    <row r="208" spans="1:17" x14ac:dyDescent="0.2">
      <c r="A208" s="91"/>
      <c r="B208" s="93" t="s">
        <v>165</v>
      </c>
      <c r="C208" s="95" t="s">
        <v>282</v>
      </c>
      <c r="D208" s="36" t="s">
        <v>31</v>
      </c>
      <c r="E208" s="37">
        <v>0</v>
      </c>
      <c r="F208" s="38">
        <v>0</v>
      </c>
      <c r="G208" s="38">
        <v>62000</v>
      </c>
      <c r="H208" s="38">
        <v>0</v>
      </c>
      <c r="I208" s="38">
        <v>0</v>
      </c>
      <c r="J208" s="29">
        <f>SUM(E208:I208)</f>
        <v>62000</v>
      </c>
      <c r="K208" s="44">
        <v>0</v>
      </c>
      <c r="L208" s="38">
        <v>0</v>
      </c>
      <c r="M208" s="40">
        <f t="shared" ref="M208:M217" si="117">SUM(K208:L208)</f>
        <v>0</v>
      </c>
      <c r="N208" s="44">
        <v>0</v>
      </c>
      <c r="O208" s="38">
        <v>0</v>
      </c>
      <c r="P208" s="40">
        <f t="shared" si="96"/>
        <v>0</v>
      </c>
      <c r="Q208" s="41">
        <f t="shared" si="97"/>
        <v>62000</v>
      </c>
    </row>
    <row r="209" spans="1:17" x14ac:dyDescent="0.2">
      <c r="A209" s="91"/>
      <c r="B209" s="93"/>
      <c r="C209" s="95"/>
      <c r="D209" s="36"/>
      <c r="E209" s="42"/>
      <c r="F209" s="43"/>
      <c r="G209" s="43">
        <v>19317.11</v>
      </c>
      <c r="H209" s="43"/>
      <c r="I209" s="43"/>
      <c r="J209" s="34">
        <f t="shared" si="93"/>
        <v>19317.11</v>
      </c>
      <c r="K209" s="55"/>
      <c r="L209" s="43"/>
      <c r="M209" s="34">
        <f t="shared" si="117"/>
        <v>0</v>
      </c>
      <c r="N209" s="55"/>
      <c r="O209" s="43"/>
      <c r="P209" s="34">
        <f t="shared" si="96"/>
        <v>0</v>
      </c>
      <c r="Q209" s="35">
        <f t="shared" si="97"/>
        <v>19317.11</v>
      </c>
    </row>
    <row r="210" spans="1:17" x14ac:dyDescent="0.2">
      <c r="A210" s="91"/>
      <c r="B210" s="93" t="s">
        <v>165</v>
      </c>
      <c r="C210" s="95" t="s">
        <v>283</v>
      </c>
      <c r="D210" s="36" t="s">
        <v>31</v>
      </c>
      <c r="E210" s="37">
        <v>0</v>
      </c>
      <c r="F210" s="38">
        <v>0</v>
      </c>
      <c r="G210" s="38">
        <v>8000</v>
      </c>
      <c r="H210" s="38">
        <v>0</v>
      </c>
      <c r="I210" s="38">
        <v>0</v>
      </c>
      <c r="J210" s="29">
        <f t="shared" si="93"/>
        <v>8000</v>
      </c>
      <c r="K210" s="44">
        <v>0</v>
      </c>
      <c r="L210" s="38">
        <v>0</v>
      </c>
      <c r="M210" s="40">
        <f t="shared" si="117"/>
        <v>0</v>
      </c>
      <c r="N210" s="44">
        <v>0</v>
      </c>
      <c r="O210" s="38">
        <v>0</v>
      </c>
      <c r="P210" s="40">
        <f t="shared" si="96"/>
        <v>0</v>
      </c>
      <c r="Q210" s="41">
        <f t="shared" si="97"/>
        <v>8000</v>
      </c>
    </row>
    <row r="211" spans="1:17" x14ac:dyDescent="0.2">
      <c r="A211" s="91"/>
      <c r="B211" s="93"/>
      <c r="C211" s="95"/>
      <c r="D211" s="36"/>
      <c r="E211" s="31"/>
      <c r="F211" s="43"/>
      <c r="G211" s="43">
        <v>4817.2700000000004</v>
      </c>
      <c r="H211" s="43"/>
      <c r="I211" s="43"/>
      <c r="J211" s="34">
        <f t="shared" si="93"/>
        <v>4817.2700000000004</v>
      </c>
      <c r="K211" s="55"/>
      <c r="L211" s="43"/>
      <c r="M211" s="34">
        <f t="shared" si="117"/>
        <v>0</v>
      </c>
      <c r="N211" s="55"/>
      <c r="O211" s="43"/>
      <c r="P211" s="34">
        <f t="shared" si="96"/>
        <v>0</v>
      </c>
      <c r="Q211" s="35">
        <f t="shared" si="97"/>
        <v>4817.2700000000004</v>
      </c>
    </row>
    <row r="212" spans="1:17" x14ac:dyDescent="0.2">
      <c r="A212" s="91"/>
      <c r="B212" s="93" t="s">
        <v>165</v>
      </c>
      <c r="C212" s="95" t="s">
        <v>284</v>
      </c>
      <c r="D212" s="36" t="s">
        <v>31</v>
      </c>
      <c r="E212" s="37">
        <v>0</v>
      </c>
      <c r="F212" s="38">
        <v>0</v>
      </c>
      <c r="G212" s="38">
        <v>9500</v>
      </c>
      <c r="H212" s="38">
        <v>0</v>
      </c>
      <c r="I212" s="38">
        <v>0</v>
      </c>
      <c r="J212" s="29">
        <f t="shared" ref="J212:J213" si="118">SUM(E212:I212)</f>
        <v>9500</v>
      </c>
      <c r="K212" s="44">
        <v>0</v>
      </c>
      <c r="L212" s="38">
        <v>0</v>
      </c>
      <c r="M212" s="40">
        <f t="shared" ref="M212:M213" si="119">SUM(K212:L212)</f>
        <v>0</v>
      </c>
      <c r="N212" s="44">
        <v>0</v>
      </c>
      <c r="O212" s="38">
        <v>0</v>
      </c>
      <c r="P212" s="40">
        <f t="shared" ref="P212:P213" si="120">SUM(N212:O212)</f>
        <v>0</v>
      </c>
      <c r="Q212" s="41">
        <f t="shared" ref="Q212:Q213" si="121">P212+M212+J212</f>
        <v>9500</v>
      </c>
    </row>
    <row r="213" spans="1:17" x14ac:dyDescent="0.2">
      <c r="A213" s="91"/>
      <c r="B213" s="93"/>
      <c r="C213" s="95"/>
      <c r="D213" s="36"/>
      <c r="E213" s="31"/>
      <c r="F213" s="43"/>
      <c r="G213" s="43">
        <v>2929.87</v>
      </c>
      <c r="H213" s="43"/>
      <c r="I213" s="43"/>
      <c r="J213" s="34">
        <f t="shared" si="118"/>
        <v>2929.87</v>
      </c>
      <c r="K213" s="55"/>
      <c r="L213" s="43"/>
      <c r="M213" s="34">
        <f t="shared" si="119"/>
        <v>0</v>
      </c>
      <c r="N213" s="55"/>
      <c r="O213" s="43"/>
      <c r="P213" s="34">
        <f t="shared" si="120"/>
        <v>0</v>
      </c>
      <c r="Q213" s="35">
        <f t="shared" si="121"/>
        <v>2929.87</v>
      </c>
    </row>
    <row r="214" spans="1:17" x14ac:dyDescent="0.2">
      <c r="A214" s="91" t="s">
        <v>166</v>
      </c>
      <c r="B214" s="93"/>
      <c r="C214" s="95" t="s">
        <v>285</v>
      </c>
      <c r="D214" s="36" t="s">
        <v>71</v>
      </c>
      <c r="E214" s="37">
        <v>47631</v>
      </c>
      <c r="F214" s="38">
        <v>16648</v>
      </c>
      <c r="G214" s="38">
        <v>15449</v>
      </c>
      <c r="H214" s="38">
        <v>300</v>
      </c>
      <c r="I214" s="38">
        <v>0</v>
      </c>
      <c r="J214" s="29">
        <f t="shared" si="93"/>
        <v>80028</v>
      </c>
      <c r="K214" s="44">
        <v>0</v>
      </c>
      <c r="L214" s="38">
        <v>0</v>
      </c>
      <c r="M214" s="40">
        <f t="shared" si="117"/>
        <v>0</v>
      </c>
      <c r="N214" s="44">
        <v>0</v>
      </c>
      <c r="O214" s="38">
        <v>0</v>
      </c>
      <c r="P214" s="40">
        <f t="shared" si="96"/>
        <v>0</v>
      </c>
      <c r="Q214" s="41">
        <f t="shared" si="97"/>
        <v>80028</v>
      </c>
    </row>
    <row r="215" spans="1:17" x14ac:dyDescent="0.2">
      <c r="A215" s="91"/>
      <c r="B215" s="93"/>
      <c r="C215" s="95"/>
      <c r="D215" s="36"/>
      <c r="E215" s="42">
        <v>9449.23</v>
      </c>
      <c r="F215" s="43">
        <v>3405.56</v>
      </c>
      <c r="G215" s="43">
        <v>7304.98</v>
      </c>
      <c r="H215" s="43">
        <v>0</v>
      </c>
      <c r="I215" s="43"/>
      <c r="J215" s="34">
        <f t="shared" si="93"/>
        <v>20159.769999999997</v>
      </c>
      <c r="K215" s="55"/>
      <c r="L215" s="43"/>
      <c r="M215" s="34">
        <f t="shared" si="117"/>
        <v>0</v>
      </c>
      <c r="N215" s="55"/>
      <c r="O215" s="43"/>
      <c r="P215" s="34">
        <f t="shared" si="96"/>
        <v>0</v>
      </c>
      <c r="Q215" s="35">
        <f t="shared" si="97"/>
        <v>20159.769999999997</v>
      </c>
    </row>
    <row r="216" spans="1:17" x14ac:dyDescent="0.2">
      <c r="A216" s="91" t="s">
        <v>167</v>
      </c>
      <c r="B216" s="93"/>
      <c r="C216" s="95" t="s">
        <v>168</v>
      </c>
      <c r="D216" s="36" t="s">
        <v>71</v>
      </c>
      <c r="E216" s="37">
        <v>0</v>
      </c>
      <c r="F216" s="38">
        <v>0</v>
      </c>
      <c r="G216" s="38">
        <v>2000</v>
      </c>
      <c r="H216" s="38">
        <v>0</v>
      </c>
      <c r="I216" s="38">
        <v>0</v>
      </c>
      <c r="J216" s="29">
        <f t="shared" si="93"/>
        <v>2000</v>
      </c>
      <c r="K216" s="44">
        <v>401307</v>
      </c>
      <c r="L216" s="38">
        <v>0</v>
      </c>
      <c r="M216" s="40">
        <f t="shared" si="117"/>
        <v>401307</v>
      </c>
      <c r="N216" s="44">
        <v>0</v>
      </c>
      <c r="O216" s="38">
        <v>0</v>
      </c>
      <c r="P216" s="40">
        <f t="shared" si="96"/>
        <v>0</v>
      </c>
      <c r="Q216" s="41">
        <f t="shared" si="97"/>
        <v>403307</v>
      </c>
    </row>
    <row r="217" spans="1:17" ht="13.5" thickBot="1" x14ac:dyDescent="0.25">
      <c r="A217" s="92"/>
      <c r="B217" s="94"/>
      <c r="C217" s="96"/>
      <c r="D217" s="50"/>
      <c r="E217" s="51"/>
      <c r="F217" s="45"/>
      <c r="G217" s="45">
        <v>0</v>
      </c>
      <c r="H217" s="45"/>
      <c r="I217" s="45"/>
      <c r="J217" s="24">
        <f t="shared" si="93"/>
        <v>0</v>
      </c>
      <c r="K217" s="56">
        <v>0</v>
      </c>
      <c r="L217" s="45"/>
      <c r="M217" s="24">
        <f t="shared" si="117"/>
        <v>0</v>
      </c>
      <c r="N217" s="56"/>
      <c r="O217" s="45"/>
      <c r="P217" s="24">
        <f t="shared" si="96"/>
        <v>0</v>
      </c>
      <c r="Q217" s="25">
        <f t="shared" si="97"/>
        <v>0</v>
      </c>
    </row>
    <row r="218" spans="1:17" ht="13.5" thickBot="1" x14ac:dyDescent="0.25">
      <c r="D218" s="4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8" customHeight="1" x14ac:dyDescent="0.2">
      <c r="A219" s="104" t="s">
        <v>169</v>
      </c>
      <c r="B219" s="105"/>
      <c r="C219" s="108" t="s">
        <v>170</v>
      </c>
      <c r="D219" s="101"/>
      <c r="E219" s="16">
        <f>E221+E223+E225+E227+E229+E231+E233+E235+E237+E239</f>
        <v>121433</v>
      </c>
      <c r="F219" s="17">
        <f t="shared" ref="F219:I220" si="122">F221+F223+F225+F227+F229+F231+F233+F235+F237+F239</f>
        <v>42490</v>
      </c>
      <c r="G219" s="17">
        <f t="shared" si="122"/>
        <v>42033</v>
      </c>
      <c r="H219" s="17">
        <f t="shared" si="122"/>
        <v>10752</v>
      </c>
      <c r="I219" s="17">
        <f t="shared" si="122"/>
        <v>0</v>
      </c>
      <c r="J219" s="19">
        <f t="shared" ref="J219:J240" si="123">SUM(E219:I219)</f>
        <v>216708</v>
      </c>
      <c r="K219" s="52">
        <f>K221+K223+K225+K227+K229+K231+K233+K235+K237+K239</f>
        <v>0</v>
      </c>
      <c r="L219" s="17">
        <f>L221+L223+L225+L227+L229+L231+L233+L235+L237+L239</f>
        <v>0</v>
      </c>
      <c r="M219" s="19">
        <f t="shared" ref="M219:M240" si="124">SUM(K219:L219)</f>
        <v>0</v>
      </c>
      <c r="N219" s="52">
        <f>N221+N223+N225+N227+N229+N231+N233+N235+N237+N239</f>
        <v>0</v>
      </c>
      <c r="O219" s="17">
        <f>O221+O223+O225+O227+O229+O231+O233+O235+O237+O239</f>
        <v>0</v>
      </c>
      <c r="P219" s="19">
        <f t="shared" ref="P219:P240" si="125">SUM(N219:O219)</f>
        <v>0</v>
      </c>
      <c r="Q219" s="20">
        <f t="shared" ref="Q219:Q240" si="126">P219+M219+J219</f>
        <v>216708</v>
      </c>
    </row>
    <row r="220" spans="1:17" ht="18" customHeight="1" thickBot="1" x14ac:dyDescent="0.25">
      <c r="A220" s="106"/>
      <c r="B220" s="107"/>
      <c r="C220" s="109"/>
      <c r="D220" s="102"/>
      <c r="E220" s="21">
        <f>E222+E224+E226+E228+E230+E232+E234+E236+E238+E240</f>
        <v>27103.279999999999</v>
      </c>
      <c r="F220" s="22">
        <f t="shared" si="122"/>
        <v>9739.06</v>
      </c>
      <c r="G220" s="22">
        <f t="shared" si="122"/>
        <v>9935.16</v>
      </c>
      <c r="H220" s="22">
        <f t="shared" si="122"/>
        <v>2625.31</v>
      </c>
      <c r="I220" s="22">
        <f t="shared" si="122"/>
        <v>0</v>
      </c>
      <c r="J220" s="24">
        <f t="shared" si="123"/>
        <v>49402.81</v>
      </c>
      <c r="K220" s="53">
        <f>K222+K224+K226+K228+K230+K232+K234+K236+K238+K240</f>
        <v>0</v>
      </c>
      <c r="L220" s="22">
        <f>L222+L224+L226+L228+L230+L232+L234+L236+L238+L240</f>
        <v>0</v>
      </c>
      <c r="M220" s="24">
        <f t="shared" si="124"/>
        <v>0</v>
      </c>
      <c r="N220" s="53">
        <f>N222+N224+N226+N228+N230+N232+N234+N236+N238+N240</f>
        <v>0</v>
      </c>
      <c r="O220" s="22">
        <f>O222+O224+O226+O228+O230+O232+O234+O236+O238+O240</f>
        <v>0</v>
      </c>
      <c r="P220" s="24">
        <f t="shared" si="125"/>
        <v>0</v>
      </c>
      <c r="Q220" s="25">
        <f t="shared" si="126"/>
        <v>49402.81</v>
      </c>
    </row>
    <row r="221" spans="1:17" x14ac:dyDescent="0.2">
      <c r="A221" s="103" t="s">
        <v>171</v>
      </c>
      <c r="B221" s="98"/>
      <c r="C221" s="100" t="s">
        <v>172</v>
      </c>
      <c r="D221" s="49" t="s">
        <v>173</v>
      </c>
      <c r="E221" s="26">
        <v>0</v>
      </c>
      <c r="F221" s="27">
        <v>0</v>
      </c>
      <c r="G221" s="27">
        <v>0</v>
      </c>
      <c r="H221" s="27">
        <v>1230</v>
      </c>
      <c r="I221" s="27">
        <v>0</v>
      </c>
      <c r="J221" s="29">
        <f t="shared" si="123"/>
        <v>1230</v>
      </c>
      <c r="K221" s="54">
        <v>0</v>
      </c>
      <c r="L221" s="27">
        <v>0</v>
      </c>
      <c r="M221" s="29">
        <f>SUM(K221:L221)</f>
        <v>0</v>
      </c>
      <c r="N221" s="54">
        <v>0</v>
      </c>
      <c r="O221" s="27">
        <v>0</v>
      </c>
      <c r="P221" s="29">
        <f t="shared" si="125"/>
        <v>0</v>
      </c>
      <c r="Q221" s="30">
        <f t="shared" si="126"/>
        <v>1230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>
        <v>390</v>
      </c>
      <c r="I222" s="43"/>
      <c r="J222" s="34">
        <f t="shared" si="123"/>
        <v>390</v>
      </c>
      <c r="K222" s="55"/>
      <c r="L222" s="43"/>
      <c r="M222" s="34">
        <f t="shared" si="124"/>
        <v>0</v>
      </c>
      <c r="N222" s="55"/>
      <c r="O222" s="43"/>
      <c r="P222" s="34">
        <f t="shared" si="125"/>
        <v>0</v>
      </c>
      <c r="Q222" s="35">
        <f t="shared" si="126"/>
        <v>390</v>
      </c>
    </row>
    <row r="223" spans="1:17" x14ac:dyDescent="0.2">
      <c r="A223" s="91" t="s">
        <v>174</v>
      </c>
      <c r="B223" s="93"/>
      <c r="C223" s="95" t="s">
        <v>175</v>
      </c>
      <c r="D223" s="36" t="s">
        <v>176</v>
      </c>
      <c r="E223" s="37">
        <v>0</v>
      </c>
      <c r="F223" s="38">
        <v>0</v>
      </c>
      <c r="G223" s="38">
        <v>0</v>
      </c>
      <c r="H223" s="38">
        <v>1162</v>
      </c>
      <c r="I223" s="38">
        <v>0</v>
      </c>
      <c r="J223" s="29">
        <f t="shared" si="123"/>
        <v>1162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125"/>
        <v>0</v>
      </c>
      <c r="Q223" s="41">
        <f t="shared" si="126"/>
        <v>1162</v>
      </c>
    </row>
    <row r="224" spans="1:17" x14ac:dyDescent="0.2">
      <c r="A224" s="91"/>
      <c r="B224" s="93"/>
      <c r="C224" s="95"/>
      <c r="D224" s="36"/>
      <c r="E224" s="42"/>
      <c r="F224" s="43"/>
      <c r="G224" s="43"/>
      <c r="H224" s="43">
        <v>290.5</v>
      </c>
      <c r="I224" s="43"/>
      <c r="J224" s="34">
        <f t="shared" si="123"/>
        <v>290.5</v>
      </c>
      <c r="K224" s="55"/>
      <c r="L224" s="43"/>
      <c r="M224" s="34">
        <f t="shared" si="124"/>
        <v>0</v>
      </c>
      <c r="N224" s="55"/>
      <c r="O224" s="43"/>
      <c r="P224" s="34">
        <f t="shared" si="125"/>
        <v>0</v>
      </c>
      <c r="Q224" s="35">
        <f t="shared" si="126"/>
        <v>290.5</v>
      </c>
    </row>
    <row r="225" spans="1:17" x14ac:dyDescent="0.2">
      <c r="A225" s="91" t="s">
        <v>177</v>
      </c>
      <c r="B225" s="93"/>
      <c r="C225" s="95" t="s">
        <v>178</v>
      </c>
      <c r="D225" s="36" t="s">
        <v>173</v>
      </c>
      <c r="E225" s="37">
        <v>0</v>
      </c>
      <c r="F225" s="38">
        <v>0</v>
      </c>
      <c r="G225" s="38">
        <v>600</v>
      </c>
      <c r="H225" s="38">
        <v>0</v>
      </c>
      <c r="I225" s="38">
        <v>0</v>
      </c>
      <c r="J225" s="29">
        <f t="shared" si="123"/>
        <v>600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125"/>
        <v>0</v>
      </c>
      <c r="Q225" s="41">
        <f t="shared" si="126"/>
        <v>600</v>
      </c>
    </row>
    <row r="226" spans="1:17" x14ac:dyDescent="0.2">
      <c r="A226" s="91"/>
      <c r="B226" s="93"/>
      <c r="C226" s="95"/>
      <c r="D226" s="36"/>
      <c r="E226" s="42"/>
      <c r="F226" s="43"/>
      <c r="G226" s="43">
        <v>375.26</v>
      </c>
      <c r="H226" s="43"/>
      <c r="I226" s="43"/>
      <c r="J226" s="34">
        <f t="shared" si="123"/>
        <v>375.26</v>
      </c>
      <c r="K226" s="55"/>
      <c r="L226" s="43"/>
      <c r="M226" s="34">
        <f t="shared" si="124"/>
        <v>0</v>
      </c>
      <c r="N226" s="55"/>
      <c r="O226" s="43"/>
      <c r="P226" s="34">
        <f t="shared" si="125"/>
        <v>0</v>
      </c>
      <c r="Q226" s="35">
        <f t="shared" si="126"/>
        <v>375.26</v>
      </c>
    </row>
    <row r="227" spans="1:17" x14ac:dyDescent="0.2">
      <c r="A227" s="91" t="s">
        <v>179</v>
      </c>
      <c r="B227" s="93"/>
      <c r="C227" s="95" t="s">
        <v>180</v>
      </c>
      <c r="D227" s="36" t="s">
        <v>181</v>
      </c>
      <c r="E227" s="37">
        <v>21433</v>
      </c>
      <c r="F227" s="38">
        <v>7490</v>
      </c>
      <c r="G227" s="61">
        <v>1380</v>
      </c>
      <c r="H227" s="38">
        <v>200</v>
      </c>
      <c r="I227" s="38">
        <v>0</v>
      </c>
      <c r="J227" s="29">
        <f t="shared" si="123"/>
        <v>30503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25"/>
        <v>0</v>
      </c>
      <c r="Q227" s="41">
        <f t="shared" si="126"/>
        <v>30503</v>
      </c>
    </row>
    <row r="228" spans="1:17" x14ac:dyDescent="0.2">
      <c r="A228" s="91"/>
      <c r="B228" s="93"/>
      <c r="C228" s="95"/>
      <c r="D228" s="36"/>
      <c r="E228" s="42">
        <v>2897.01</v>
      </c>
      <c r="F228" s="43">
        <v>1043.05</v>
      </c>
      <c r="G228" s="43">
        <v>283.27</v>
      </c>
      <c r="H228" s="43">
        <v>53.51</v>
      </c>
      <c r="I228" s="43"/>
      <c r="J228" s="34">
        <f t="shared" si="123"/>
        <v>4276.84</v>
      </c>
      <c r="K228" s="55"/>
      <c r="L228" s="43"/>
      <c r="M228" s="34">
        <f t="shared" si="124"/>
        <v>0</v>
      </c>
      <c r="N228" s="55"/>
      <c r="O228" s="43"/>
      <c r="P228" s="34">
        <f t="shared" si="125"/>
        <v>0</v>
      </c>
      <c r="Q228" s="35">
        <f t="shared" si="126"/>
        <v>4276.84</v>
      </c>
    </row>
    <row r="229" spans="1:17" x14ac:dyDescent="0.2">
      <c r="A229" s="91" t="s">
        <v>179</v>
      </c>
      <c r="B229" s="93"/>
      <c r="C229" s="95" t="s">
        <v>180</v>
      </c>
      <c r="D229" s="36" t="s">
        <v>182</v>
      </c>
      <c r="E229" s="37">
        <v>100000</v>
      </c>
      <c r="F229" s="38">
        <v>35000</v>
      </c>
      <c r="G229" s="38">
        <v>20280</v>
      </c>
      <c r="H229" s="38">
        <v>750</v>
      </c>
      <c r="I229" s="38">
        <v>0</v>
      </c>
      <c r="J229" s="29">
        <f t="shared" si="123"/>
        <v>156030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25"/>
        <v>0</v>
      </c>
      <c r="Q229" s="41">
        <f t="shared" si="126"/>
        <v>156030</v>
      </c>
    </row>
    <row r="230" spans="1:17" x14ac:dyDescent="0.2">
      <c r="A230" s="91"/>
      <c r="B230" s="93"/>
      <c r="C230" s="95"/>
      <c r="D230" s="36"/>
      <c r="E230" s="42">
        <v>24206.27</v>
      </c>
      <c r="F230" s="43">
        <v>8696.01</v>
      </c>
      <c r="G230" s="43">
        <v>4953.93</v>
      </c>
      <c r="H230" s="43">
        <v>161.02000000000001</v>
      </c>
      <c r="I230" s="43"/>
      <c r="J230" s="34">
        <f t="shared" si="123"/>
        <v>38017.229999999996</v>
      </c>
      <c r="K230" s="55"/>
      <c r="L230" s="43"/>
      <c r="M230" s="34">
        <f t="shared" si="124"/>
        <v>0</v>
      </c>
      <c r="N230" s="55"/>
      <c r="O230" s="43"/>
      <c r="P230" s="34">
        <f t="shared" si="125"/>
        <v>0</v>
      </c>
      <c r="Q230" s="35">
        <f t="shared" si="126"/>
        <v>38017.229999999996</v>
      </c>
    </row>
    <row r="231" spans="1:17" x14ac:dyDescent="0.2">
      <c r="A231" s="91" t="s">
        <v>183</v>
      </c>
      <c r="B231" s="93"/>
      <c r="C231" s="95" t="s">
        <v>184</v>
      </c>
      <c r="D231" s="36" t="s">
        <v>173</v>
      </c>
      <c r="E231" s="37">
        <v>0</v>
      </c>
      <c r="F231" s="38">
        <v>0</v>
      </c>
      <c r="G231" s="38">
        <v>12600</v>
      </c>
      <c r="H231" s="38">
        <v>0</v>
      </c>
      <c r="I231" s="38">
        <v>0</v>
      </c>
      <c r="J231" s="29">
        <f t="shared" si="123"/>
        <v>12600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25"/>
        <v>0</v>
      </c>
      <c r="Q231" s="41">
        <f t="shared" si="126"/>
        <v>12600</v>
      </c>
    </row>
    <row r="232" spans="1:17" x14ac:dyDescent="0.2">
      <c r="A232" s="91"/>
      <c r="B232" s="93"/>
      <c r="C232" s="95"/>
      <c r="D232" s="36"/>
      <c r="E232" s="42"/>
      <c r="F232" s="43"/>
      <c r="G232" s="43">
        <v>3066.57</v>
      </c>
      <c r="H232" s="43"/>
      <c r="I232" s="43"/>
      <c r="J232" s="34">
        <f t="shared" si="123"/>
        <v>3066.57</v>
      </c>
      <c r="K232" s="55"/>
      <c r="L232" s="43"/>
      <c r="M232" s="34">
        <f t="shared" si="124"/>
        <v>0</v>
      </c>
      <c r="N232" s="55"/>
      <c r="O232" s="43"/>
      <c r="P232" s="34">
        <f t="shared" si="125"/>
        <v>0</v>
      </c>
      <c r="Q232" s="35">
        <f t="shared" si="126"/>
        <v>3066.57</v>
      </c>
    </row>
    <row r="233" spans="1:17" x14ac:dyDescent="0.2">
      <c r="A233" s="91" t="s">
        <v>185</v>
      </c>
      <c r="B233" s="93"/>
      <c r="C233" s="95" t="s">
        <v>186</v>
      </c>
      <c r="D233" s="36" t="s">
        <v>187</v>
      </c>
      <c r="E233" s="37">
        <v>0</v>
      </c>
      <c r="F233" s="38">
        <v>0</v>
      </c>
      <c r="G233" s="38">
        <v>7173</v>
      </c>
      <c r="H233" s="38">
        <v>0</v>
      </c>
      <c r="I233" s="38">
        <v>0</v>
      </c>
      <c r="J233" s="29">
        <f t="shared" si="123"/>
        <v>7173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25"/>
        <v>0</v>
      </c>
      <c r="Q233" s="41">
        <f t="shared" si="126"/>
        <v>7173</v>
      </c>
    </row>
    <row r="234" spans="1:17" x14ac:dyDescent="0.2">
      <c r="A234" s="91"/>
      <c r="B234" s="93"/>
      <c r="C234" s="95"/>
      <c r="D234" s="36"/>
      <c r="E234" s="42"/>
      <c r="F234" s="43"/>
      <c r="G234" s="43">
        <v>1256.1300000000001</v>
      </c>
      <c r="H234" s="43"/>
      <c r="I234" s="43"/>
      <c r="J234" s="34">
        <f t="shared" si="123"/>
        <v>1256.1300000000001</v>
      </c>
      <c r="K234" s="55"/>
      <c r="L234" s="43"/>
      <c r="M234" s="34">
        <f t="shared" si="124"/>
        <v>0</v>
      </c>
      <c r="N234" s="55"/>
      <c r="O234" s="43"/>
      <c r="P234" s="34">
        <f t="shared" si="125"/>
        <v>0</v>
      </c>
      <c r="Q234" s="35">
        <f t="shared" si="126"/>
        <v>1256.1300000000001</v>
      </c>
    </row>
    <row r="235" spans="1:17" x14ac:dyDescent="0.2">
      <c r="A235" s="91" t="s">
        <v>188</v>
      </c>
      <c r="B235" s="93"/>
      <c r="C235" s="95" t="s">
        <v>189</v>
      </c>
      <c r="D235" s="36" t="s">
        <v>173</v>
      </c>
      <c r="E235" s="37">
        <v>0</v>
      </c>
      <c r="F235" s="38">
        <v>0</v>
      </c>
      <c r="G235" s="38">
        <v>0</v>
      </c>
      <c r="H235" s="38">
        <v>570</v>
      </c>
      <c r="I235" s="38">
        <v>0</v>
      </c>
      <c r="J235" s="29">
        <f t="shared" si="123"/>
        <v>570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25"/>
        <v>0</v>
      </c>
      <c r="Q235" s="41">
        <f t="shared" si="126"/>
        <v>570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>
        <v>70.56</v>
      </c>
      <c r="I236" s="43"/>
      <c r="J236" s="34">
        <f t="shared" si="123"/>
        <v>70.56</v>
      </c>
      <c r="K236" s="55"/>
      <c r="L236" s="43"/>
      <c r="M236" s="34">
        <f t="shared" si="124"/>
        <v>0</v>
      </c>
      <c r="N236" s="55"/>
      <c r="O236" s="43"/>
      <c r="P236" s="34">
        <f t="shared" si="125"/>
        <v>0</v>
      </c>
      <c r="Q236" s="35">
        <f t="shared" si="126"/>
        <v>70.56</v>
      </c>
    </row>
    <row r="237" spans="1:17" x14ac:dyDescent="0.2">
      <c r="A237" s="91" t="s">
        <v>190</v>
      </c>
      <c r="B237" s="93"/>
      <c r="C237" s="95" t="s">
        <v>191</v>
      </c>
      <c r="D237" s="36" t="s">
        <v>173</v>
      </c>
      <c r="E237" s="37">
        <v>0</v>
      </c>
      <c r="F237" s="38">
        <v>0</v>
      </c>
      <c r="G237" s="38">
        <v>0</v>
      </c>
      <c r="H237" s="38">
        <v>200</v>
      </c>
      <c r="I237" s="38">
        <v>0</v>
      </c>
      <c r="J237" s="29">
        <f t="shared" si="123"/>
        <v>200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25"/>
        <v>0</v>
      </c>
      <c r="Q237" s="41">
        <f t="shared" si="126"/>
        <v>200</v>
      </c>
    </row>
    <row r="238" spans="1:17" x14ac:dyDescent="0.2">
      <c r="A238" s="91"/>
      <c r="B238" s="93"/>
      <c r="C238" s="95"/>
      <c r="D238" s="36"/>
      <c r="E238" s="42"/>
      <c r="F238" s="43"/>
      <c r="G238" s="43"/>
      <c r="H238" s="43">
        <v>165.72</v>
      </c>
      <c r="I238" s="43"/>
      <c r="J238" s="34">
        <f t="shared" si="123"/>
        <v>165.72</v>
      </c>
      <c r="K238" s="55"/>
      <c r="L238" s="43"/>
      <c r="M238" s="34">
        <f t="shared" si="124"/>
        <v>0</v>
      </c>
      <c r="N238" s="55"/>
      <c r="O238" s="43"/>
      <c r="P238" s="34">
        <f t="shared" si="125"/>
        <v>0</v>
      </c>
      <c r="Q238" s="35">
        <f t="shared" si="126"/>
        <v>165.72</v>
      </c>
    </row>
    <row r="239" spans="1:17" x14ac:dyDescent="0.2">
      <c r="A239" s="91" t="s">
        <v>192</v>
      </c>
      <c r="B239" s="93"/>
      <c r="C239" s="95" t="s">
        <v>193</v>
      </c>
      <c r="D239" s="36" t="s">
        <v>194</v>
      </c>
      <c r="E239" s="37">
        <v>0</v>
      </c>
      <c r="F239" s="38">
        <v>0</v>
      </c>
      <c r="G239" s="38">
        <v>0</v>
      </c>
      <c r="H239" s="38">
        <v>6640</v>
      </c>
      <c r="I239" s="38">
        <v>0</v>
      </c>
      <c r="J239" s="29">
        <f t="shared" si="123"/>
        <v>6640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25"/>
        <v>0</v>
      </c>
      <c r="Q239" s="41">
        <f t="shared" si="126"/>
        <v>6640</v>
      </c>
    </row>
    <row r="240" spans="1:17" ht="13.5" thickBot="1" x14ac:dyDescent="0.25">
      <c r="A240" s="92"/>
      <c r="B240" s="94"/>
      <c r="C240" s="96"/>
      <c r="D240" s="50"/>
      <c r="E240" s="51"/>
      <c r="F240" s="45"/>
      <c r="G240" s="45"/>
      <c r="H240" s="45">
        <v>1494</v>
      </c>
      <c r="I240" s="45"/>
      <c r="J240" s="24">
        <f t="shared" si="123"/>
        <v>1494</v>
      </c>
      <c r="K240" s="56"/>
      <c r="L240" s="45"/>
      <c r="M240" s="24">
        <f t="shared" si="124"/>
        <v>0</v>
      </c>
      <c r="N240" s="56"/>
      <c r="O240" s="45"/>
      <c r="P240" s="24">
        <f t="shared" si="125"/>
        <v>0</v>
      </c>
      <c r="Q240" s="25">
        <f t="shared" si="126"/>
        <v>1494</v>
      </c>
    </row>
    <row r="241" spans="1:17" ht="13.5" thickBot="1" x14ac:dyDescent="0.25">
      <c r="D241" s="4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ht="18" customHeight="1" x14ac:dyDescent="0.2">
      <c r="A242" s="104" t="s">
        <v>195</v>
      </c>
      <c r="B242" s="105"/>
      <c r="C242" s="108" t="s">
        <v>196</v>
      </c>
      <c r="D242" s="101"/>
      <c r="E242" s="16">
        <f>E244+E246+E248+E250+E252+E254+E256+E258+E260</f>
        <v>0</v>
      </c>
      <c r="F242" s="17">
        <f t="shared" ref="E242:I243" si="127">F244+F246+F248+F250+F252+F254+F256+F258+F260</f>
        <v>0</v>
      </c>
      <c r="G242" s="17">
        <f>G244+G246+G248+G250+G252+G254+G256+G258+G260</f>
        <v>80066</v>
      </c>
      <c r="H242" s="17">
        <f t="shared" si="127"/>
        <v>0</v>
      </c>
      <c r="I242" s="17">
        <f>I244+I246+I248+I250+I252+I254+I256+I258+I260</f>
        <v>14372</v>
      </c>
      <c r="J242" s="19">
        <f>SUM(E242:I242)</f>
        <v>94438</v>
      </c>
      <c r="K242" s="52">
        <f>K244+K246+K248+K250+K252+K254+K256+K258+K260</f>
        <v>16090</v>
      </c>
      <c r="L242" s="17">
        <f>L244+L246+L248+L250+L252+L254+L256+L258+L260</f>
        <v>0</v>
      </c>
      <c r="M242" s="19">
        <f>SUM(K242:L242)</f>
        <v>16090</v>
      </c>
      <c r="N242" s="52">
        <f>N244+N246+N248+N250+N252+N254+N256+N258+N260</f>
        <v>0</v>
      </c>
      <c r="O242" s="17">
        <f>O244+O246+O248+O250+O252+O254+O256+O258+O260</f>
        <v>76116</v>
      </c>
      <c r="P242" s="19">
        <f>SUM(N242:O242)</f>
        <v>76116</v>
      </c>
      <c r="Q242" s="20">
        <f>P242+M242+J242</f>
        <v>186644</v>
      </c>
    </row>
    <row r="243" spans="1:17" ht="18" customHeight="1" thickBot="1" x14ac:dyDescent="0.25">
      <c r="A243" s="106"/>
      <c r="B243" s="107"/>
      <c r="C243" s="109"/>
      <c r="D243" s="102"/>
      <c r="E243" s="21">
        <f t="shared" si="127"/>
        <v>0</v>
      </c>
      <c r="F243" s="22">
        <f t="shared" si="127"/>
        <v>0</v>
      </c>
      <c r="G243" s="22">
        <f t="shared" si="127"/>
        <v>25168.2</v>
      </c>
      <c r="H243" s="22">
        <f t="shared" si="127"/>
        <v>0</v>
      </c>
      <c r="I243" s="22">
        <f t="shared" si="127"/>
        <v>3648.94</v>
      </c>
      <c r="J243" s="24">
        <f t="shared" ref="J243:J261" si="128">SUM(E243:I243)</f>
        <v>28817.14</v>
      </c>
      <c r="K243" s="53">
        <f>K245+K247+K249+K251+K253+K255+K257+K259+K261</f>
        <v>136.58000000000001</v>
      </c>
      <c r="L243" s="22">
        <f>L245+L247+L249+L251+L253+L255+L257+L259+L261</f>
        <v>0</v>
      </c>
      <c r="M243" s="24">
        <f t="shared" ref="M243:M259" si="129">SUM(K243:L243)</f>
        <v>136.58000000000001</v>
      </c>
      <c r="N243" s="53">
        <f>N245+N247+N249+N251+N253+N255+N257+N259+N261</f>
        <v>0</v>
      </c>
      <c r="O243" s="22">
        <f>O245+O247+O249+O251+O253+O255+O257+O259+O261</f>
        <v>18947.73</v>
      </c>
      <c r="P243" s="24">
        <f t="shared" ref="P243:P261" si="130">SUM(N243:O243)</f>
        <v>18947.73</v>
      </c>
      <c r="Q243" s="25">
        <f t="shared" ref="Q243:Q261" si="131">P243+M243+J243</f>
        <v>47901.45</v>
      </c>
    </row>
    <row r="244" spans="1:17" hidden="1" x14ac:dyDescent="0.2">
      <c r="A244" s="103" t="s">
        <v>197</v>
      </c>
      <c r="B244" s="98"/>
      <c r="C244" s="100" t="s">
        <v>198</v>
      </c>
      <c r="D244" s="110"/>
      <c r="E244" s="26">
        <v>0</v>
      </c>
      <c r="F244" s="27">
        <v>0</v>
      </c>
      <c r="G244" s="27">
        <v>0</v>
      </c>
      <c r="H244" s="27">
        <v>0</v>
      </c>
      <c r="I244" s="27">
        <v>0</v>
      </c>
      <c r="J244" s="29">
        <f t="shared" si="128"/>
        <v>0</v>
      </c>
      <c r="K244" s="54">
        <v>0</v>
      </c>
      <c r="L244" s="27">
        <v>0</v>
      </c>
      <c r="M244" s="29">
        <f>SUM(K244:L244)</f>
        <v>0</v>
      </c>
      <c r="N244" s="54">
        <v>0</v>
      </c>
      <c r="O244" s="27">
        <v>0</v>
      </c>
      <c r="P244" s="29">
        <f t="shared" si="130"/>
        <v>0</v>
      </c>
      <c r="Q244" s="30">
        <f t="shared" si="131"/>
        <v>0</v>
      </c>
    </row>
    <row r="245" spans="1:17" hidden="1" x14ac:dyDescent="0.2">
      <c r="A245" s="91"/>
      <c r="B245" s="93"/>
      <c r="C245" s="95"/>
      <c r="D245" s="111"/>
      <c r="E245" s="42"/>
      <c r="F245" s="43"/>
      <c r="G245" s="43"/>
      <c r="H245" s="43"/>
      <c r="I245" s="43"/>
      <c r="J245" s="34"/>
      <c r="K245" s="55"/>
      <c r="L245" s="43"/>
      <c r="M245" s="34">
        <f t="shared" si="129"/>
        <v>0</v>
      </c>
      <c r="N245" s="55"/>
      <c r="O245" s="43"/>
      <c r="P245" s="34">
        <f t="shared" si="130"/>
        <v>0</v>
      </c>
      <c r="Q245" s="35">
        <f t="shared" si="131"/>
        <v>0</v>
      </c>
    </row>
    <row r="246" spans="1:17" x14ac:dyDescent="0.2">
      <c r="A246" s="91" t="s">
        <v>199</v>
      </c>
      <c r="B246" s="93"/>
      <c r="C246" s="95" t="s">
        <v>200</v>
      </c>
      <c r="D246" s="36" t="s">
        <v>26</v>
      </c>
      <c r="E246" s="37">
        <v>0</v>
      </c>
      <c r="F246" s="38">
        <v>0</v>
      </c>
      <c r="G246" s="38">
        <v>79900</v>
      </c>
      <c r="H246" s="38">
        <v>0</v>
      </c>
      <c r="I246" s="38">
        <v>0</v>
      </c>
      <c r="J246" s="29">
        <f t="shared" si="128"/>
        <v>79900</v>
      </c>
      <c r="K246" s="44">
        <v>0</v>
      </c>
      <c r="L246" s="38">
        <v>0</v>
      </c>
      <c r="M246" s="40">
        <f>SUM(K246:L246)</f>
        <v>0</v>
      </c>
      <c r="N246" s="44">
        <v>0</v>
      </c>
      <c r="O246" s="38">
        <v>0</v>
      </c>
      <c r="P246" s="40">
        <f t="shared" si="130"/>
        <v>0</v>
      </c>
      <c r="Q246" s="41">
        <f t="shared" si="131"/>
        <v>79900</v>
      </c>
    </row>
    <row r="247" spans="1:17" x14ac:dyDescent="0.2">
      <c r="A247" s="91"/>
      <c r="B247" s="93"/>
      <c r="C247" s="95"/>
      <c r="D247" s="36"/>
      <c r="E247" s="42"/>
      <c r="F247" s="43"/>
      <c r="G247" s="43">
        <v>25168.2</v>
      </c>
      <c r="H247" s="43"/>
      <c r="I247" s="43"/>
      <c r="J247" s="34">
        <f t="shared" si="128"/>
        <v>25168.2</v>
      </c>
      <c r="K247" s="55"/>
      <c r="L247" s="43"/>
      <c r="M247" s="34">
        <f t="shared" si="129"/>
        <v>0</v>
      </c>
      <c r="N247" s="55"/>
      <c r="O247" s="43"/>
      <c r="P247" s="34">
        <f t="shared" si="130"/>
        <v>0</v>
      </c>
      <c r="Q247" s="35">
        <f t="shared" si="131"/>
        <v>25168.2</v>
      </c>
    </row>
    <row r="248" spans="1:17" x14ac:dyDescent="0.2">
      <c r="A248" s="91" t="s">
        <v>201</v>
      </c>
      <c r="B248" s="93"/>
      <c r="C248" s="95" t="s">
        <v>202</v>
      </c>
      <c r="D248" s="36" t="s">
        <v>120</v>
      </c>
      <c r="E248" s="37">
        <v>0</v>
      </c>
      <c r="F248" s="38">
        <v>0</v>
      </c>
      <c r="G248" s="38">
        <v>0</v>
      </c>
      <c r="H248" s="38">
        <v>0</v>
      </c>
      <c r="I248" s="38">
        <v>1590</v>
      </c>
      <c r="J248" s="29">
        <f t="shared" si="128"/>
        <v>1590</v>
      </c>
      <c r="K248" s="44"/>
      <c r="L248" s="38">
        <v>0</v>
      </c>
      <c r="M248" s="40">
        <f>SUM(K248:L248)</f>
        <v>0</v>
      </c>
      <c r="N248" s="44">
        <v>0</v>
      </c>
      <c r="O248" s="38">
        <v>28202</v>
      </c>
      <c r="P248" s="40">
        <f t="shared" si="130"/>
        <v>28202</v>
      </c>
      <c r="Q248" s="41">
        <f t="shared" si="131"/>
        <v>29792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>
        <v>372.25</v>
      </c>
      <c r="J249" s="34">
        <f t="shared" si="128"/>
        <v>372.25</v>
      </c>
      <c r="K249" s="55"/>
      <c r="L249" s="43"/>
      <c r="M249" s="34">
        <f t="shared" si="129"/>
        <v>0</v>
      </c>
      <c r="N249" s="55"/>
      <c r="O249" s="43">
        <v>7050.39</v>
      </c>
      <c r="P249" s="34">
        <f t="shared" si="130"/>
        <v>7050.39</v>
      </c>
      <c r="Q249" s="35">
        <f t="shared" si="131"/>
        <v>7422.64</v>
      </c>
    </row>
    <row r="250" spans="1:17" x14ac:dyDescent="0.2">
      <c r="A250" s="91" t="s">
        <v>201</v>
      </c>
      <c r="B250" s="93"/>
      <c r="C250" s="95" t="s">
        <v>202</v>
      </c>
      <c r="D250" s="36" t="s">
        <v>26</v>
      </c>
      <c r="E250" s="37">
        <v>0</v>
      </c>
      <c r="F250" s="38">
        <v>0</v>
      </c>
      <c r="G250" s="38">
        <v>0</v>
      </c>
      <c r="H250" s="38">
        <v>0</v>
      </c>
      <c r="I250" s="38">
        <v>0</v>
      </c>
      <c r="J250" s="29">
        <f t="shared" si="128"/>
        <v>0</v>
      </c>
      <c r="K250" s="44">
        <v>11090</v>
      </c>
      <c r="L250" s="38">
        <v>0</v>
      </c>
      <c r="M250" s="40">
        <f>SUM(K250:L250)</f>
        <v>11090</v>
      </c>
      <c r="N250" s="44">
        <v>0</v>
      </c>
      <c r="O250" s="38">
        <v>0</v>
      </c>
      <c r="P250" s="40">
        <f t="shared" si="130"/>
        <v>0</v>
      </c>
      <c r="Q250" s="41">
        <f t="shared" si="131"/>
        <v>11090</v>
      </c>
    </row>
    <row r="251" spans="1:17" x14ac:dyDescent="0.2">
      <c r="A251" s="91"/>
      <c r="B251" s="93"/>
      <c r="C251" s="95"/>
      <c r="D251" s="36"/>
      <c r="E251" s="42"/>
      <c r="F251" s="43"/>
      <c r="G251" s="43"/>
      <c r="H251" s="43"/>
      <c r="I251" s="43"/>
      <c r="J251" s="34">
        <f t="shared" si="128"/>
        <v>0</v>
      </c>
      <c r="K251" s="55">
        <v>0</v>
      </c>
      <c r="L251" s="43"/>
      <c r="M251" s="34">
        <f t="shared" si="129"/>
        <v>0</v>
      </c>
      <c r="N251" s="55"/>
      <c r="O251" s="43"/>
      <c r="P251" s="34">
        <f t="shared" si="130"/>
        <v>0</v>
      </c>
      <c r="Q251" s="35">
        <f t="shared" si="131"/>
        <v>0</v>
      </c>
    </row>
    <row r="252" spans="1:17" x14ac:dyDescent="0.2">
      <c r="A252" s="91" t="s">
        <v>203</v>
      </c>
      <c r="B252" s="93"/>
      <c r="C252" s="95" t="s">
        <v>204</v>
      </c>
      <c r="D252" s="36" t="s">
        <v>26</v>
      </c>
      <c r="E252" s="37">
        <v>0</v>
      </c>
      <c r="F252" s="38">
        <v>0</v>
      </c>
      <c r="G252" s="38">
        <v>166</v>
      </c>
      <c r="H252" s="38">
        <v>0</v>
      </c>
      <c r="I252" s="38">
        <v>0</v>
      </c>
      <c r="J252" s="29">
        <f t="shared" si="128"/>
        <v>166</v>
      </c>
      <c r="K252" s="44">
        <v>5000</v>
      </c>
      <c r="L252" s="38">
        <v>0</v>
      </c>
      <c r="M252" s="40">
        <f>SUM(K252:L252)</f>
        <v>5000</v>
      </c>
      <c r="N252" s="44">
        <v>0</v>
      </c>
      <c r="O252" s="38">
        <v>0</v>
      </c>
      <c r="P252" s="40">
        <f t="shared" si="130"/>
        <v>0</v>
      </c>
      <c r="Q252" s="41">
        <f t="shared" si="131"/>
        <v>5166</v>
      </c>
    </row>
    <row r="253" spans="1:17" x14ac:dyDescent="0.2">
      <c r="A253" s="91"/>
      <c r="B253" s="93"/>
      <c r="C253" s="95"/>
      <c r="D253" s="36"/>
      <c r="E253" s="42"/>
      <c r="F253" s="43"/>
      <c r="G253" s="43">
        <v>0</v>
      </c>
      <c r="H253" s="43"/>
      <c r="I253" s="43"/>
      <c r="J253" s="34">
        <f t="shared" si="128"/>
        <v>0</v>
      </c>
      <c r="K253" s="55">
        <v>136.58000000000001</v>
      </c>
      <c r="L253" s="43"/>
      <c r="M253" s="34">
        <f t="shared" si="129"/>
        <v>136.58000000000001</v>
      </c>
      <c r="N253" s="55"/>
      <c r="O253" s="43"/>
      <c r="P253" s="34">
        <f t="shared" si="130"/>
        <v>0</v>
      </c>
      <c r="Q253" s="35">
        <f t="shared" si="131"/>
        <v>136.58000000000001</v>
      </c>
    </row>
    <row r="254" spans="1:17" x14ac:dyDescent="0.2">
      <c r="A254" s="91" t="s">
        <v>205</v>
      </c>
      <c r="B254" s="93"/>
      <c r="C254" s="95" t="s">
        <v>208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3552</v>
      </c>
      <c r="J254" s="29">
        <f t="shared" si="128"/>
        <v>3552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/>
      <c r="P254" s="40">
        <f t="shared" si="130"/>
        <v>0</v>
      </c>
      <c r="Q254" s="41">
        <f t="shared" si="131"/>
        <v>3552</v>
      </c>
    </row>
    <row r="255" spans="1:17" x14ac:dyDescent="0.2">
      <c r="A255" s="91"/>
      <c r="B255" s="93"/>
      <c r="C255" s="95"/>
      <c r="D255" s="36"/>
      <c r="E255" s="42"/>
      <c r="F255" s="43"/>
      <c r="G255" s="43"/>
      <c r="H255" s="43"/>
      <c r="I255" s="43">
        <v>912.16</v>
      </c>
      <c r="J255" s="34">
        <f t="shared" si="128"/>
        <v>912.16</v>
      </c>
      <c r="K255" s="55"/>
      <c r="L255" s="43"/>
      <c r="M255" s="34">
        <f t="shared" si="129"/>
        <v>0</v>
      </c>
      <c r="N255" s="55"/>
      <c r="O255" s="43"/>
      <c r="P255" s="34">
        <f t="shared" si="130"/>
        <v>0</v>
      </c>
      <c r="Q255" s="35">
        <f t="shared" si="131"/>
        <v>912.16</v>
      </c>
    </row>
    <row r="256" spans="1:17" x14ac:dyDescent="0.2">
      <c r="A256" s="91" t="s">
        <v>205</v>
      </c>
      <c r="B256" s="93"/>
      <c r="C256" s="99" t="s">
        <v>206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4317</v>
      </c>
      <c r="J256" s="29">
        <f t="shared" si="128"/>
        <v>4317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15044</v>
      </c>
      <c r="P256" s="40">
        <f t="shared" si="130"/>
        <v>15044</v>
      </c>
      <c r="Q256" s="41">
        <f t="shared" si="131"/>
        <v>19361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>
        <v>1106.6500000000001</v>
      </c>
      <c r="J257" s="34">
        <f t="shared" si="128"/>
        <v>1106.6500000000001</v>
      </c>
      <c r="K257" s="55"/>
      <c r="L257" s="43"/>
      <c r="M257" s="34">
        <f t="shared" si="129"/>
        <v>0</v>
      </c>
      <c r="N257" s="55"/>
      <c r="O257" s="43">
        <v>3736.91</v>
      </c>
      <c r="P257" s="34">
        <f t="shared" si="130"/>
        <v>3736.91</v>
      </c>
      <c r="Q257" s="35">
        <f t="shared" si="131"/>
        <v>4843.5599999999995</v>
      </c>
    </row>
    <row r="258" spans="1:17" ht="12.75" customHeight="1" x14ac:dyDescent="0.2">
      <c r="A258" s="91" t="s">
        <v>205</v>
      </c>
      <c r="B258" s="93"/>
      <c r="C258" s="99" t="s">
        <v>207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4913</v>
      </c>
      <c r="J258" s="29">
        <f t="shared" si="128"/>
        <v>4913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16466</v>
      </c>
      <c r="P258" s="40">
        <f t="shared" si="130"/>
        <v>16466</v>
      </c>
      <c r="Q258" s="41">
        <f t="shared" si="131"/>
        <v>21379</v>
      </c>
    </row>
    <row r="259" spans="1:17" x14ac:dyDescent="0.2">
      <c r="A259" s="91"/>
      <c r="B259" s="93"/>
      <c r="C259" s="100"/>
      <c r="D259" s="36"/>
      <c r="E259" s="42"/>
      <c r="F259" s="43"/>
      <c r="G259" s="43"/>
      <c r="H259" s="43"/>
      <c r="I259" s="43">
        <v>1257.8800000000001</v>
      </c>
      <c r="J259" s="34">
        <f t="shared" si="128"/>
        <v>1257.8800000000001</v>
      </c>
      <c r="K259" s="55"/>
      <c r="L259" s="43"/>
      <c r="M259" s="34">
        <f t="shared" si="129"/>
        <v>0</v>
      </c>
      <c r="N259" s="55"/>
      <c r="O259" s="43">
        <v>4089.05</v>
      </c>
      <c r="P259" s="34">
        <f t="shared" si="130"/>
        <v>4089.05</v>
      </c>
      <c r="Q259" s="35">
        <f t="shared" si="131"/>
        <v>5346.93</v>
      </c>
    </row>
    <row r="260" spans="1:17" x14ac:dyDescent="0.2">
      <c r="A260" s="91" t="s">
        <v>205</v>
      </c>
      <c r="B260" s="93"/>
      <c r="C260" s="95" t="s">
        <v>209</v>
      </c>
      <c r="D260" s="36" t="s">
        <v>26</v>
      </c>
      <c r="E260" s="37">
        <v>0</v>
      </c>
      <c r="F260" s="38">
        <v>0</v>
      </c>
      <c r="G260" s="38">
        <v>0</v>
      </c>
      <c r="H260" s="38">
        <v>0</v>
      </c>
      <c r="I260" s="38">
        <v>0</v>
      </c>
      <c r="J260" s="29">
        <f t="shared" si="128"/>
        <v>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16404</v>
      </c>
      <c r="P260" s="40">
        <f t="shared" si="130"/>
        <v>16404</v>
      </c>
      <c r="Q260" s="41">
        <f t="shared" si="131"/>
        <v>16404</v>
      </c>
    </row>
    <row r="261" spans="1:17" ht="13.5" thickBot="1" x14ac:dyDescent="0.25">
      <c r="A261" s="92"/>
      <c r="B261" s="94"/>
      <c r="C261" s="96"/>
      <c r="D261" s="50"/>
      <c r="E261" s="51"/>
      <c r="F261" s="45"/>
      <c r="G261" s="45"/>
      <c r="H261" s="45"/>
      <c r="I261" s="45"/>
      <c r="J261" s="24">
        <f t="shared" si="128"/>
        <v>0</v>
      </c>
      <c r="K261" s="56"/>
      <c r="L261" s="45"/>
      <c r="M261" s="24">
        <v>0</v>
      </c>
      <c r="N261" s="56"/>
      <c r="O261" s="45">
        <v>4071.38</v>
      </c>
      <c r="P261" s="24">
        <f t="shared" si="130"/>
        <v>4071.38</v>
      </c>
      <c r="Q261" s="25">
        <f t="shared" si="131"/>
        <v>4071.38</v>
      </c>
    </row>
    <row r="262" spans="1:17" ht="13.5" thickBot="1" x14ac:dyDescent="0.25">
      <c r="D262" s="48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8" customHeight="1" x14ac:dyDescent="0.2">
      <c r="A263" s="104" t="s">
        <v>210</v>
      </c>
      <c r="B263" s="105"/>
      <c r="C263" s="108" t="s">
        <v>211</v>
      </c>
      <c r="D263" s="101"/>
      <c r="E263" s="16">
        <f t="shared" ref="E263:I264" si="132">E265+E267+E269+E271+E289+E291+E293+E315+E317+E319</f>
        <v>308417</v>
      </c>
      <c r="F263" s="17">
        <f t="shared" si="132"/>
        <v>110645</v>
      </c>
      <c r="G263" s="17">
        <f>G265+G267+G269+G271+G289+G291+G293+G317+G319</f>
        <v>92437</v>
      </c>
      <c r="H263" s="17">
        <f>H265+H267+H269+H271+H289+H291+H293+H317+H319+H321</f>
        <v>9156</v>
      </c>
      <c r="I263" s="17">
        <f t="shared" si="132"/>
        <v>0</v>
      </c>
      <c r="J263" s="19">
        <f>SUM(E263:I263)</f>
        <v>520655</v>
      </c>
      <c r="K263" s="52">
        <f>K265+K267+K269+K271+K289+K291+K293+K315+K317+K319</f>
        <v>0</v>
      </c>
      <c r="L263" s="17">
        <f>L265+L267+L269+L271+L289+L291+L293+L315+L317+L319</f>
        <v>0</v>
      </c>
      <c r="M263" s="19">
        <f>SUM(K263:L263)</f>
        <v>0</v>
      </c>
      <c r="N263" s="52">
        <f>N265+N267+N269+N271+N289+N291+N293+N315+N317+N319</f>
        <v>0</v>
      </c>
      <c r="O263" s="17">
        <f>O265+O267+O269+O271+O289+O291+O293+O315+O317+O319</f>
        <v>0</v>
      </c>
      <c r="P263" s="18">
        <f>SUM(N263:O263)</f>
        <v>0</v>
      </c>
      <c r="Q263" s="62">
        <f>P263+M263+J263</f>
        <v>520655</v>
      </c>
    </row>
    <row r="264" spans="1:17" ht="18" customHeight="1" thickBot="1" x14ac:dyDescent="0.25">
      <c r="A264" s="106"/>
      <c r="B264" s="107"/>
      <c r="C264" s="109"/>
      <c r="D264" s="102"/>
      <c r="E264" s="21">
        <f>E266+E268+E270+E272+E290+E292+E294+E316+E318+E320</f>
        <v>68779.03</v>
      </c>
      <c r="F264" s="22">
        <f t="shared" si="132"/>
        <v>24042.959999999999</v>
      </c>
      <c r="G264" s="22">
        <f>G266+G268+G270+G272+G290+G292+G294+G318+G320</f>
        <v>28319.97</v>
      </c>
      <c r="H264" s="22">
        <f>H266+H268+H270+H272+H290+H292+H294+H322+H318+H320</f>
        <v>2259.61</v>
      </c>
      <c r="I264" s="22">
        <f t="shared" si="132"/>
        <v>0</v>
      </c>
      <c r="J264" s="24">
        <f>SUM(E264:I264)</f>
        <v>123401.56999999999</v>
      </c>
      <c r="K264" s="53">
        <f>K266+K268+K270+K272+K290+K292+K294+K316+K318+K320</f>
        <v>0</v>
      </c>
      <c r="L264" s="22">
        <f>L266+L268+L270+L272+L290+L292+L294+L316+L318+L320</f>
        <v>0</v>
      </c>
      <c r="M264" s="24">
        <f>SUM(K264:L264)</f>
        <v>0</v>
      </c>
      <c r="N264" s="53">
        <f>N266+N268+N270+N272+N290+N292+N294+N316+N318+N320</f>
        <v>0</v>
      </c>
      <c r="O264" s="22">
        <f>O266+O268+O270+O272+O290+O292+O294+O316+O318+O320+O322</f>
        <v>0</v>
      </c>
      <c r="P264" s="23">
        <f>SUM(N264:O264)</f>
        <v>0</v>
      </c>
      <c r="Q264" s="63">
        <f>P264+M264+J264</f>
        <v>123401.56999999999</v>
      </c>
    </row>
    <row r="265" spans="1:17" x14ac:dyDescent="0.2">
      <c r="A265" s="103" t="s">
        <v>212</v>
      </c>
      <c r="B265" s="98"/>
      <c r="C265" s="100" t="s">
        <v>213</v>
      </c>
      <c r="D265" s="49" t="s">
        <v>46</v>
      </c>
      <c r="E265" s="26">
        <v>308417</v>
      </c>
      <c r="F265" s="27">
        <v>110645</v>
      </c>
      <c r="G265" s="27">
        <v>0</v>
      </c>
      <c r="H265" s="27">
        <v>0</v>
      </c>
      <c r="I265" s="27">
        <v>0</v>
      </c>
      <c r="J265" s="29">
        <f t="shared" ref="J265:J291" si="133">SUM(E265:I265)</f>
        <v>419062</v>
      </c>
      <c r="K265" s="54"/>
      <c r="L265" s="27">
        <v>0</v>
      </c>
      <c r="M265" s="29">
        <f t="shared" ref="M265:M277" si="134">SUM(K265:L265)</f>
        <v>0</v>
      </c>
      <c r="N265" s="54">
        <v>0</v>
      </c>
      <c r="O265" s="27">
        <v>0</v>
      </c>
      <c r="P265" s="28">
        <f t="shared" ref="P265:P321" si="135">SUM(N265:O265)</f>
        <v>0</v>
      </c>
      <c r="Q265" s="64">
        <f t="shared" ref="Q265:Q322" si="136">P265+M265+J265</f>
        <v>419062</v>
      </c>
    </row>
    <row r="266" spans="1:17" x14ac:dyDescent="0.2">
      <c r="A266" s="91"/>
      <c r="B266" s="93"/>
      <c r="C266" s="95"/>
      <c r="D266" s="36"/>
      <c r="E266" s="42">
        <v>68779.03</v>
      </c>
      <c r="F266" s="43">
        <v>24042.959999999999</v>
      </c>
      <c r="G266" s="43"/>
      <c r="H266" s="43"/>
      <c r="I266" s="43"/>
      <c r="J266" s="34">
        <f t="shared" si="133"/>
        <v>92821.989999999991</v>
      </c>
      <c r="K266" s="55"/>
      <c r="L266" s="43"/>
      <c r="M266" s="34">
        <f t="shared" si="134"/>
        <v>0</v>
      </c>
      <c r="N266" s="55"/>
      <c r="O266" s="43"/>
      <c r="P266" s="33">
        <f t="shared" si="135"/>
        <v>0</v>
      </c>
      <c r="Q266" s="65">
        <f t="shared" si="136"/>
        <v>92821.989999999991</v>
      </c>
    </row>
    <row r="267" spans="1:17" x14ac:dyDescent="0.2">
      <c r="A267" s="91" t="s">
        <v>212</v>
      </c>
      <c r="B267" s="93"/>
      <c r="C267" s="95" t="s">
        <v>214</v>
      </c>
      <c r="D267" s="36"/>
      <c r="E267" s="37">
        <v>0</v>
      </c>
      <c r="F267" s="38">
        <v>0</v>
      </c>
      <c r="G267" s="38">
        <v>2000</v>
      </c>
      <c r="H267" s="38">
        <v>0</v>
      </c>
      <c r="I267" s="38">
        <v>0</v>
      </c>
      <c r="J267" s="40">
        <f t="shared" si="133"/>
        <v>2000</v>
      </c>
      <c r="K267" s="44">
        <v>0</v>
      </c>
      <c r="L267" s="38">
        <v>0</v>
      </c>
      <c r="M267" s="40">
        <f t="shared" si="134"/>
        <v>0</v>
      </c>
      <c r="N267" s="44">
        <v>0</v>
      </c>
      <c r="O267" s="38">
        <v>0</v>
      </c>
      <c r="P267" s="39">
        <f t="shared" si="135"/>
        <v>0</v>
      </c>
      <c r="Q267" s="66">
        <f t="shared" si="136"/>
        <v>2000</v>
      </c>
    </row>
    <row r="268" spans="1:17" x14ac:dyDescent="0.2">
      <c r="A268" s="91"/>
      <c r="B268" s="93"/>
      <c r="C268" s="95"/>
      <c r="D268" s="36"/>
      <c r="E268" s="42"/>
      <c r="F268" s="43"/>
      <c r="G268" s="43">
        <v>266.86</v>
      </c>
      <c r="H268" s="43"/>
      <c r="I268" s="43"/>
      <c r="J268" s="34">
        <f t="shared" si="133"/>
        <v>266.86</v>
      </c>
      <c r="K268" s="55"/>
      <c r="L268" s="43"/>
      <c r="M268" s="34">
        <f t="shared" si="134"/>
        <v>0</v>
      </c>
      <c r="N268" s="55"/>
      <c r="O268" s="43"/>
      <c r="P268" s="33">
        <f t="shared" si="135"/>
        <v>0</v>
      </c>
      <c r="Q268" s="65">
        <f t="shared" si="136"/>
        <v>266.86</v>
      </c>
    </row>
    <row r="269" spans="1:17" x14ac:dyDescent="0.2">
      <c r="A269" s="91" t="s">
        <v>212</v>
      </c>
      <c r="B269" s="93"/>
      <c r="C269" s="95" t="s">
        <v>215</v>
      </c>
      <c r="D269" s="36"/>
      <c r="E269" s="37">
        <v>0</v>
      </c>
      <c r="F269" s="38">
        <v>0</v>
      </c>
      <c r="G269" s="38">
        <v>9630</v>
      </c>
      <c r="H269" s="38">
        <v>0</v>
      </c>
      <c r="I269" s="38">
        <v>0</v>
      </c>
      <c r="J269" s="40">
        <f t="shared" si="133"/>
        <v>9630</v>
      </c>
      <c r="K269" s="44">
        <v>0</v>
      </c>
      <c r="L269" s="38">
        <v>0</v>
      </c>
      <c r="M269" s="40">
        <f t="shared" si="134"/>
        <v>0</v>
      </c>
      <c r="N269" s="44">
        <v>0</v>
      </c>
      <c r="O269" s="38">
        <v>0</v>
      </c>
      <c r="P269" s="39">
        <f t="shared" si="135"/>
        <v>0</v>
      </c>
      <c r="Q269" s="66">
        <f t="shared" si="136"/>
        <v>9630</v>
      </c>
    </row>
    <row r="270" spans="1:17" x14ac:dyDescent="0.2">
      <c r="A270" s="91"/>
      <c r="B270" s="93"/>
      <c r="C270" s="95"/>
      <c r="D270" s="36"/>
      <c r="E270" s="42"/>
      <c r="F270" s="43"/>
      <c r="G270" s="43">
        <v>3287.3</v>
      </c>
      <c r="H270" s="43"/>
      <c r="I270" s="43"/>
      <c r="J270" s="34">
        <f t="shared" si="133"/>
        <v>3287.3</v>
      </c>
      <c r="K270" s="55"/>
      <c r="L270" s="43"/>
      <c r="M270" s="34">
        <f t="shared" si="134"/>
        <v>0</v>
      </c>
      <c r="N270" s="55"/>
      <c r="O270" s="43"/>
      <c r="P270" s="33">
        <f t="shared" si="135"/>
        <v>0</v>
      </c>
      <c r="Q270" s="65">
        <f t="shared" si="136"/>
        <v>3287.3</v>
      </c>
    </row>
    <row r="271" spans="1:17" x14ac:dyDescent="0.2">
      <c r="A271" s="91" t="s">
        <v>212</v>
      </c>
      <c r="B271" s="93"/>
      <c r="C271" s="95" t="s">
        <v>216</v>
      </c>
      <c r="D271" s="36"/>
      <c r="E271" s="37">
        <f t="shared" ref="E271:I272" si="137">E273+E275+E277+E279+E281+E283+E285+E287</f>
        <v>0</v>
      </c>
      <c r="F271" s="38">
        <f t="shared" si="137"/>
        <v>0</v>
      </c>
      <c r="G271" s="38">
        <f t="shared" si="137"/>
        <v>14350</v>
      </c>
      <c r="H271" s="38">
        <f t="shared" si="137"/>
        <v>0</v>
      </c>
      <c r="I271" s="38">
        <f t="shared" si="137"/>
        <v>0</v>
      </c>
      <c r="J271" s="40">
        <f t="shared" si="133"/>
        <v>14350</v>
      </c>
      <c r="K271" s="44">
        <f>K273+K275+K277+K279+K281+K283+K285+K287</f>
        <v>0</v>
      </c>
      <c r="L271" s="38">
        <f>L273+L275+L277+L279+L281+L283+L285+L287</f>
        <v>0</v>
      </c>
      <c r="M271" s="40">
        <f t="shared" si="134"/>
        <v>0</v>
      </c>
      <c r="N271" s="44">
        <f>N273+N275+N277+N279+N281+N283+N285+N287</f>
        <v>0</v>
      </c>
      <c r="O271" s="38">
        <f>O273+O275+O277+O279+O281+O283+O285+O287</f>
        <v>0</v>
      </c>
      <c r="P271" s="39">
        <f t="shared" si="135"/>
        <v>0</v>
      </c>
      <c r="Q271" s="66">
        <f t="shared" si="136"/>
        <v>14350</v>
      </c>
    </row>
    <row r="272" spans="1:17" x14ac:dyDescent="0.2">
      <c r="A272" s="91"/>
      <c r="B272" s="93"/>
      <c r="C272" s="95"/>
      <c r="D272" s="36"/>
      <c r="E272" s="31">
        <f t="shared" si="137"/>
        <v>0</v>
      </c>
      <c r="F272" s="32">
        <f t="shared" si="137"/>
        <v>0</v>
      </c>
      <c r="G272" s="32">
        <f t="shared" si="137"/>
        <v>5311.73</v>
      </c>
      <c r="H272" s="32">
        <f t="shared" si="137"/>
        <v>0</v>
      </c>
      <c r="I272" s="32">
        <f t="shared" si="137"/>
        <v>0</v>
      </c>
      <c r="J272" s="34">
        <f t="shared" si="133"/>
        <v>5311.73</v>
      </c>
      <c r="K272" s="57">
        <f>K274+K276+K278+K280+K282+K284+K286+K288</f>
        <v>0</v>
      </c>
      <c r="L272" s="32">
        <f>L274+L276+L278+L280+L282+L284+L286+L288</f>
        <v>0</v>
      </c>
      <c r="M272" s="34">
        <f t="shared" si="134"/>
        <v>0</v>
      </c>
      <c r="N272" s="57">
        <f>N274+N276+N278+N280+N282+N284+N286+N288</f>
        <v>0</v>
      </c>
      <c r="O272" s="32">
        <f>O274+O276+O278+O280+O282+O284+O286+O288</f>
        <v>0</v>
      </c>
      <c r="P272" s="33">
        <f t="shared" si="135"/>
        <v>0</v>
      </c>
      <c r="Q272" s="65">
        <f t="shared" si="136"/>
        <v>5311.73</v>
      </c>
    </row>
    <row r="273" spans="1:17" x14ac:dyDescent="0.2">
      <c r="A273" s="91"/>
      <c r="B273" s="93" t="s">
        <v>217</v>
      </c>
      <c r="C273" s="95" t="s">
        <v>218</v>
      </c>
      <c r="D273" s="36"/>
      <c r="E273" s="37">
        <v>0</v>
      </c>
      <c r="F273" s="38">
        <v>0</v>
      </c>
      <c r="G273" s="38">
        <v>3000</v>
      </c>
      <c r="H273" s="38">
        <v>0</v>
      </c>
      <c r="I273" s="38">
        <v>0</v>
      </c>
      <c r="J273" s="40">
        <f t="shared" si="133"/>
        <v>3000</v>
      </c>
      <c r="K273" s="44">
        <v>0</v>
      </c>
      <c r="L273" s="38">
        <v>0</v>
      </c>
      <c r="M273" s="40">
        <f t="shared" si="134"/>
        <v>0</v>
      </c>
      <c r="N273" s="44">
        <v>0</v>
      </c>
      <c r="O273" s="38">
        <v>0</v>
      </c>
      <c r="P273" s="39">
        <f t="shared" si="135"/>
        <v>0</v>
      </c>
      <c r="Q273" s="66">
        <f t="shared" si="136"/>
        <v>3000</v>
      </c>
    </row>
    <row r="274" spans="1:17" x14ac:dyDescent="0.2">
      <c r="A274" s="91"/>
      <c r="B274" s="93"/>
      <c r="C274" s="95"/>
      <c r="D274" s="36"/>
      <c r="E274" s="42"/>
      <c r="F274" s="43"/>
      <c r="G274" s="43">
        <v>1820.96</v>
      </c>
      <c r="H274" s="43"/>
      <c r="I274" s="43"/>
      <c r="J274" s="34">
        <f t="shared" si="133"/>
        <v>1820.96</v>
      </c>
      <c r="K274" s="55"/>
      <c r="L274" s="43"/>
      <c r="M274" s="34">
        <f t="shared" si="134"/>
        <v>0</v>
      </c>
      <c r="N274" s="55"/>
      <c r="O274" s="43"/>
      <c r="P274" s="33">
        <f t="shared" si="135"/>
        <v>0</v>
      </c>
      <c r="Q274" s="65">
        <f t="shared" si="136"/>
        <v>1820.96</v>
      </c>
    </row>
    <row r="275" spans="1:17" x14ac:dyDescent="0.2">
      <c r="A275" s="91"/>
      <c r="B275" s="93" t="s">
        <v>219</v>
      </c>
      <c r="C275" s="95" t="s">
        <v>220</v>
      </c>
      <c r="D275" s="36"/>
      <c r="E275" s="37">
        <v>0</v>
      </c>
      <c r="F275" s="38">
        <v>0</v>
      </c>
      <c r="G275" s="38">
        <v>150</v>
      </c>
      <c r="H275" s="38">
        <v>0</v>
      </c>
      <c r="I275" s="38">
        <v>0</v>
      </c>
      <c r="J275" s="40">
        <f t="shared" si="133"/>
        <v>150</v>
      </c>
      <c r="K275" s="44">
        <v>0</v>
      </c>
      <c r="L275" s="38">
        <v>0</v>
      </c>
      <c r="M275" s="40">
        <f t="shared" si="134"/>
        <v>0</v>
      </c>
      <c r="N275" s="44">
        <v>0</v>
      </c>
      <c r="O275" s="38">
        <v>0</v>
      </c>
      <c r="P275" s="39">
        <f t="shared" si="135"/>
        <v>0</v>
      </c>
      <c r="Q275" s="66">
        <f t="shared" si="136"/>
        <v>150</v>
      </c>
    </row>
    <row r="276" spans="1:17" x14ac:dyDescent="0.2">
      <c r="A276" s="91"/>
      <c r="B276" s="93"/>
      <c r="C276" s="95"/>
      <c r="D276" s="36"/>
      <c r="E276" s="42"/>
      <c r="F276" s="43"/>
      <c r="G276" s="43">
        <v>0</v>
      </c>
      <c r="H276" s="43"/>
      <c r="I276" s="43"/>
      <c r="J276" s="34">
        <f t="shared" si="133"/>
        <v>0</v>
      </c>
      <c r="K276" s="55"/>
      <c r="L276" s="43"/>
      <c r="M276" s="34">
        <f t="shared" si="134"/>
        <v>0</v>
      </c>
      <c r="N276" s="55"/>
      <c r="O276" s="43"/>
      <c r="P276" s="33">
        <f t="shared" si="135"/>
        <v>0</v>
      </c>
      <c r="Q276" s="65">
        <f t="shared" si="136"/>
        <v>0</v>
      </c>
    </row>
    <row r="277" spans="1:17" x14ac:dyDescent="0.2">
      <c r="A277" s="91"/>
      <c r="B277" s="93" t="s">
        <v>221</v>
      </c>
      <c r="C277" s="95" t="s">
        <v>222</v>
      </c>
      <c r="D277" s="36"/>
      <c r="E277" s="37">
        <v>0</v>
      </c>
      <c r="F277" s="38">
        <v>0</v>
      </c>
      <c r="G277" s="38">
        <v>700</v>
      </c>
      <c r="H277" s="38">
        <v>0</v>
      </c>
      <c r="I277" s="38">
        <v>0</v>
      </c>
      <c r="J277" s="40">
        <f t="shared" si="133"/>
        <v>700</v>
      </c>
      <c r="K277" s="44">
        <v>0</v>
      </c>
      <c r="L277" s="38">
        <v>0</v>
      </c>
      <c r="M277" s="40">
        <f t="shared" si="134"/>
        <v>0</v>
      </c>
      <c r="N277" s="44">
        <v>0</v>
      </c>
      <c r="O277" s="38">
        <v>0</v>
      </c>
      <c r="P277" s="39">
        <f t="shared" si="135"/>
        <v>0</v>
      </c>
      <c r="Q277" s="66">
        <f t="shared" si="136"/>
        <v>700</v>
      </c>
    </row>
    <row r="278" spans="1:17" x14ac:dyDescent="0.2">
      <c r="A278" s="91"/>
      <c r="B278" s="93"/>
      <c r="C278" s="95"/>
      <c r="D278" s="36"/>
      <c r="E278" s="42"/>
      <c r="F278" s="43"/>
      <c r="G278" s="43">
        <v>30</v>
      </c>
      <c r="H278" s="43"/>
      <c r="I278" s="43"/>
      <c r="J278" s="34">
        <f t="shared" si="133"/>
        <v>30</v>
      </c>
      <c r="K278" s="55"/>
      <c r="L278" s="43"/>
      <c r="M278" s="34">
        <f t="shared" ref="M278:M321" si="138">SUM(K278:L278)</f>
        <v>0</v>
      </c>
      <c r="N278" s="55"/>
      <c r="O278" s="43"/>
      <c r="P278" s="33">
        <f t="shared" si="135"/>
        <v>0</v>
      </c>
      <c r="Q278" s="65">
        <f t="shared" si="136"/>
        <v>30</v>
      </c>
    </row>
    <row r="279" spans="1:17" x14ac:dyDescent="0.2">
      <c r="A279" s="91"/>
      <c r="B279" s="93" t="s">
        <v>223</v>
      </c>
      <c r="C279" s="95" t="s">
        <v>224</v>
      </c>
      <c r="D279" s="36"/>
      <c r="E279" s="37">
        <v>0</v>
      </c>
      <c r="F279" s="38">
        <v>0</v>
      </c>
      <c r="G279" s="38">
        <v>0</v>
      </c>
      <c r="H279" s="38">
        <v>0</v>
      </c>
      <c r="I279" s="38">
        <v>0</v>
      </c>
      <c r="J279" s="40">
        <f t="shared" si="133"/>
        <v>0</v>
      </c>
      <c r="K279" s="44">
        <v>0</v>
      </c>
      <c r="L279" s="38">
        <v>0</v>
      </c>
      <c r="M279" s="40">
        <f t="shared" si="138"/>
        <v>0</v>
      </c>
      <c r="N279" s="44">
        <v>0</v>
      </c>
      <c r="O279" s="38">
        <v>0</v>
      </c>
      <c r="P279" s="39">
        <f t="shared" si="135"/>
        <v>0</v>
      </c>
      <c r="Q279" s="66">
        <f t="shared" si="136"/>
        <v>0</v>
      </c>
    </row>
    <row r="280" spans="1:17" x14ac:dyDescent="0.2">
      <c r="A280" s="91"/>
      <c r="B280" s="93"/>
      <c r="C280" s="95"/>
      <c r="D280" s="36"/>
      <c r="E280" s="42"/>
      <c r="F280" s="43"/>
      <c r="G280" s="43">
        <v>0</v>
      </c>
      <c r="H280" s="43"/>
      <c r="I280" s="43"/>
      <c r="J280" s="34">
        <f t="shared" si="133"/>
        <v>0</v>
      </c>
      <c r="K280" s="55"/>
      <c r="L280" s="43"/>
      <c r="M280" s="34">
        <f t="shared" si="138"/>
        <v>0</v>
      </c>
      <c r="N280" s="55"/>
      <c r="O280" s="43"/>
      <c r="P280" s="33">
        <f t="shared" si="135"/>
        <v>0</v>
      </c>
      <c r="Q280" s="65">
        <f t="shared" si="136"/>
        <v>0</v>
      </c>
    </row>
    <row r="281" spans="1:17" x14ac:dyDescent="0.2">
      <c r="A281" s="91"/>
      <c r="B281" s="93" t="s">
        <v>225</v>
      </c>
      <c r="C281" s="95" t="s">
        <v>226</v>
      </c>
      <c r="D281" s="36"/>
      <c r="E281" s="37">
        <v>0</v>
      </c>
      <c r="F281" s="38">
        <v>0</v>
      </c>
      <c r="G281" s="38">
        <v>8000</v>
      </c>
      <c r="H281" s="38">
        <v>0</v>
      </c>
      <c r="I281" s="38">
        <v>0</v>
      </c>
      <c r="J281" s="40">
        <f t="shared" si="133"/>
        <v>8000</v>
      </c>
      <c r="K281" s="44">
        <v>0</v>
      </c>
      <c r="L281" s="38">
        <v>0</v>
      </c>
      <c r="M281" s="40">
        <f t="shared" si="138"/>
        <v>0</v>
      </c>
      <c r="N281" s="44">
        <v>0</v>
      </c>
      <c r="O281" s="38">
        <v>0</v>
      </c>
      <c r="P281" s="39">
        <f t="shared" si="135"/>
        <v>0</v>
      </c>
      <c r="Q281" s="66">
        <f t="shared" si="136"/>
        <v>8000</v>
      </c>
    </row>
    <row r="282" spans="1:17" x14ac:dyDescent="0.2">
      <c r="A282" s="91"/>
      <c r="B282" s="93"/>
      <c r="C282" s="95"/>
      <c r="D282" s="36"/>
      <c r="E282" s="42"/>
      <c r="F282" s="43"/>
      <c r="G282" s="43">
        <v>2238.37</v>
      </c>
      <c r="H282" s="43"/>
      <c r="I282" s="43"/>
      <c r="J282" s="34">
        <f t="shared" si="133"/>
        <v>2238.37</v>
      </c>
      <c r="K282" s="55"/>
      <c r="L282" s="43"/>
      <c r="M282" s="34">
        <f t="shared" si="138"/>
        <v>0</v>
      </c>
      <c r="N282" s="55"/>
      <c r="O282" s="43"/>
      <c r="P282" s="33">
        <f t="shared" si="135"/>
        <v>0</v>
      </c>
      <c r="Q282" s="65">
        <f t="shared" si="136"/>
        <v>2238.37</v>
      </c>
    </row>
    <row r="283" spans="1:17" x14ac:dyDescent="0.2">
      <c r="A283" s="91"/>
      <c r="B283" s="93" t="s">
        <v>227</v>
      </c>
      <c r="C283" s="95" t="s">
        <v>228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33"/>
        <v>500</v>
      </c>
      <c r="K283" s="44">
        <v>0</v>
      </c>
      <c r="L283" s="38">
        <v>0</v>
      </c>
      <c r="M283" s="40">
        <f t="shared" si="138"/>
        <v>0</v>
      </c>
      <c r="N283" s="44">
        <v>0</v>
      </c>
      <c r="O283" s="38">
        <v>0</v>
      </c>
      <c r="P283" s="39">
        <f t="shared" si="135"/>
        <v>0</v>
      </c>
      <c r="Q283" s="66">
        <f t="shared" si="136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>
        <v>128</v>
      </c>
      <c r="H284" s="43"/>
      <c r="I284" s="43"/>
      <c r="J284" s="34">
        <f t="shared" si="133"/>
        <v>128</v>
      </c>
      <c r="K284" s="55"/>
      <c r="L284" s="43"/>
      <c r="M284" s="34">
        <f t="shared" si="138"/>
        <v>0</v>
      </c>
      <c r="N284" s="55"/>
      <c r="O284" s="43"/>
      <c r="P284" s="33">
        <f t="shared" si="135"/>
        <v>0</v>
      </c>
      <c r="Q284" s="65">
        <f t="shared" si="136"/>
        <v>128</v>
      </c>
    </row>
    <row r="285" spans="1:17" x14ac:dyDescent="0.2">
      <c r="A285" s="91"/>
      <c r="B285" s="93" t="s">
        <v>229</v>
      </c>
      <c r="C285" s="95" t="s">
        <v>230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33"/>
        <v>500</v>
      </c>
      <c r="K285" s="44">
        <v>0</v>
      </c>
      <c r="L285" s="38">
        <v>0</v>
      </c>
      <c r="M285" s="40">
        <f t="shared" si="138"/>
        <v>0</v>
      </c>
      <c r="N285" s="44">
        <v>0</v>
      </c>
      <c r="O285" s="38">
        <v>0</v>
      </c>
      <c r="P285" s="39">
        <f t="shared" si="135"/>
        <v>0</v>
      </c>
      <c r="Q285" s="66">
        <f t="shared" si="136"/>
        <v>500</v>
      </c>
    </row>
    <row r="286" spans="1:17" x14ac:dyDescent="0.2">
      <c r="A286" s="91"/>
      <c r="B286" s="93"/>
      <c r="C286" s="95"/>
      <c r="D286" s="36"/>
      <c r="E286" s="42"/>
      <c r="F286" s="43"/>
      <c r="G286" s="43">
        <v>0</v>
      </c>
      <c r="H286" s="43"/>
      <c r="I286" s="43"/>
      <c r="J286" s="34">
        <f t="shared" si="133"/>
        <v>0</v>
      </c>
      <c r="K286" s="55"/>
      <c r="L286" s="43"/>
      <c r="M286" s="34">
        <f t="shared" si="138"/>
        <v>0</v>
      </c>
      <c r="N286" s="55"/>
      <c r="O286" s="43"/>
      <c r="P286" s="33">
        <f t="shared" si="135"/>
        <v>0</v>
      </c>
      <c r="Q286" s="65">
        <f t="shared" si="136"/>
        <v>0</v>
      </c>
    </row>
    <row r="287" spans="1:17" x14ac:dyDescent="0.2">
      <c r="A287" s="91"/>
      <c r="B287" s="93" t="s">
        <v>231</v>
      </c>
      <c r="C287" s="95" t="s">
        <v>232</v>
      </c>
      <c r="D287" s="36"/>
      <c r="E287" s="37">
        <v>0</v>
      </c>
      <c r="F287" s="38">
        <v>0</v>
      </c>
      <c r="G287" s="38">
        <v>1500</v>
      </c>
      <c r="H287" s="38">
        <v>0</v>
      </c>
      <c r="I287" s="38">
        <v>0</v>
      </c>
      <c r="J287" s="40">
        <f t="shared" si="133"/>
        <v>1500</v>
      </c>
      <c r="K287" s="44">
        <v>0</v>
      </c>
      <c r="L287" s="38">
        <v>0</v>
      </c>
      <c r="M287" s="40">
        <f t="shared" si="138"/>
        <v>0</v>
      </c>
      <c r="N287" s="44">
        <v>0</v>
      </c>
      <c r="O287" s="38">
        <v>0</v>
      </c>
      <c r="P287" s="39">
        <f t="shared" si="135"/>
        <v>0</v>
      </c>
      <c r="Q287" s="66">
        <f t="shared" si="136"/>
        <v>1500</v>
      </c>
    </row>
    <row r="288" spans="1:17" x14ac:dyDescent="0.2">
      <c r="A288" s="91"/>
      <c r="B288" s="93"/>
      <c r="C288" s="95"/>
      <c r="D288" s="36"/>
      <c r="E288" s="42"/>
      <c r="F288" s="43"/>
      <c r="G288" s="43">
        <v>1094.4000000000001</v>
      </c>
      <c r="H288" s="43"/>
      <c r="I288" s="43"/>
      <c r="J288" s="34">
        <f t="shared" si="133"/>
        <v>1094.4000000000001</v>
      </c>
      <c r="K288" s="55"/>
      <c r="L288" s="43"/>
      <c r="M288" s="34">
        <f t="shared" si="138"/>
        <v>0</v>
      </c>
      <c r="N288" s="55"/>
      <c r="O288" s="43"/>
      <c r="P288" s="33">
        <f t="shared" si="135"/>
        <v>0</v>
      </c>
      <c r="Q288" s="65">
        <f t="shared" si="136"/>
        <v>1094.4000000000001</v>
      </c>
    </row>
    <row r="289" spans="1:17" x14ac:dyDescent="0.2">
      <c r="A289" s="91" t="s">
        <v>212</v>
      </c>
      <c r="B289" s="97"/>
      <c r="C289" s="99" t="s">
        <v>233</v>
      </c>
      <c r="D289" s="36"/>
      <c r="E289" s="37">
        <v>0</v>
      </c>
      <c r="F289" s="38">
        <v>0</v>
      </c>
      <c r="G289" s="38">
        <v>15300</v>
      </c>
      <c r="H289" s="38">
        <v>0</v>
      </c>
      <c r="I289" s="38">
        <v>0</v>
      </c>
      <c r="J289" s="40">
        <f t="shared" si="133"/>
        <v>15300</v>
      </c>
      <c r="K289" s="44">
        <v>0</v>
      </c>
      <c r="L289" s="38">
        <v>0</v>
      </c>
      <c r="M289" s="40">
        <f t="shared" si="138"/>
        <v>0</v>
      </c>
      <c r="N289" s="44">
        <v>0</v>
      </c>
      <c r="O289" s="38">
        <v>0</v>
      </c>
      <c r="P289" s="39">
        <f t="shared" si="135"/>
        <v>0</v>
      </c>
      <c r="Q289" s="66">
        <f t="shared" si="136"/>
        <v>15300</v>
      </c>
    </row>
    <row r="290" spans="1:17" x14ac:dyDescent="0.2">
      <c r="A290" s="91"/>
      <c r="B290" s="98"/>
      <c r="C290" s="100"/>
      <c r="D290" s="36"/>
      <c r="E290" s="42"/>
      <c r="F290" s="43"/>
      <c r="G290" s="43">
        <v>4456.3</v>
      </c>
      <c r="H290" s="43"/>
      <c r="I290" s="43"/>
      <c r="J290" s="34">
        <f t="shared" si="133"/>
        <v>4456.3</v>
      </c>
      <c r="K290" s="55"/>
      <c r="L290" s="43"/>
      <c r="M290" s="34">
        <f t="shared" si="138"/>
        <v>0</v>
      </c>
      <c r="N290" s="55"/>
      <c r="O290" s="43"/>
      <c r="P290" s="33">
        <f t="shared" si="135"/>
        <v>0</v>
      </c>
      <c r="Q290" s="65">
        <f t="shared" si="136"/>
        <v>4456.3</v>
      </c>
    </row>
    <row r="291" spans="1:17" x14ac:dyDescent="0.2">
      <c r="A291" s="91" t="s">
        <v>212</v>
      </c>
      <c r="B291" s="97"/>
      <c r="C291" s="99" t="s">
        <v>234</v>
      </c>
      <c r="D291" s="36"/>
      <c r="E291" s="37">
        <v>0</v>
      </c>
      <c r="F291" s="38">
        <v>0</v>
      </c>
      <c r="G291" s="38">
        <v>50</v>
      </c>
      <c r="H291" s="38">
        <v>0</v>
      </c>
      <c r="I291" s="38">
        <v>0</v>
      </c>
      <c r="J291" s="40">
        <f t="shared" si="133"/>
        <v>50</v>
      </c>
      <c r="K291" s="44">
        <v>0</v>
      </c>
      <c r="L291" s="38">
        <v>0</v>
      </c>
      <c r="M291" s="40">
        <f t="shared" si="138"/>
        <v>0</v>
      </c>
      <c r="N291" s="44">
        <v>0</v>
      </c>
      <c r="O291" s="38">
        <v>0</v>
      </c>
      <c r="P291" s="39">
        <f t="shared" si="135"/>
        <v>0</v>
      </c>
      <c r="Q291" s="66">
        <f t="shared" si="136"/>
        <v>50</v>
      </c>
    </row>
    <row r="292" spans="1:17" x14ac:dyDescent="0.2">
      <c r="A292" s="91"/>
      <c r="B292" s="98"/>
      <c r="C292" s="100"/>
      <c r="D292" s="36"/>
      <c r="E292" s="42"/>
      <c r="F292" s="43"/>
      <c r="G292" s="43">
        <v>0</v>
      </c>
      <c r="H292" s="43"/>
      <c r="I292" s="43"/>
      <c r="J292" s="34">
        <f t="shared" ref="J292:J321" si="139">SUM(E292:I292)</f>
        <v>0</v>
      </c>
      <c r="K292" s="55"/>
      <c r="L292" s="43"/>
      <c r="M292" s="34">
        <f t="shared" si="138"/>
        <v>0</v>
      </c>
      <c r="N292" s="55"/>
      <c r="O292" s="43"/>
      <c r="P292" s="33">
        <f t="shared" si="135"/>
        <v>0</v>
      </c>
      <c r="Q292" s="65">
        <f t="shared" si="136"/>
        <v>0</v>
      </c>
    </row>
    <row r="293" spans="1:17" x14ac:dyDescent="0.2">
      <c r="A293" s="91" t="s">
        <v>212</v>
      </c>
      <c r="B293" s="93"/>
      <c r="C293" s="95" t="s">
        <v>235</v>
      </c>
      <c r="D293" s="36"/>
      <c r="E293" s="37">
        <f>E295+E297+E299+E301+E303+E309+E311+E313</f>
        <v>0</v>
      </c>
      <c r="F293" s="38">
        <f>F295+F297+F299+F301+F303+F309+F311+F313</f>
        <v>0</v>
      </c>
      <c r="G293" s="38">
        <f>G295+G297+G299+G301+G303+G305+G307+G309+G311+G313+G315</f>
        <v>51107</v>
      </c>
      <c r="H293" s="38">
        <f>H295+H297+H299+H301+H303+H309+H311+H313</f>
        <v>0</v>
      </c>
      <c r="I293" s="38">
        <f>I295+I297+I299+I301+I303+I309+I311+I313</f>
        <v>0</v>
      </c>
      <c r="J293" s="40">
        <f t="shared" si="139"/>
        <v>51107</v>
      </c>
      <c r="K293" s="44">
        <f>K295+K297+K299+K301+K303+K305+K307+K309</f>
        <v>0</v>
      </c>
      <c r="L293" s="38">
        <f>L295+L297+L299+L301+L303+L305+L307+L309</f>
        <v>0</v>
      </c>
      <c r="M293" s="40">
        <f t="shared" si="138"/>
        <v>0</v>
      </c>
      <c r="N293" s="44">
        <f>N295+N297+N299+N301+N303+N305+N307+N309</f>
        <v>0</v>
      </c>
      <c r="O293" s="38">
        <f>O295+O297+O299+O301+O303+O305+O307+O309</f>
        <v>0</v>
      </c>
      <c r="P293" s="39">
        <f t="shared" si="135"/>
        <v>0</v>
      </c>
      <c r="Q293" s="66">
        <f t="shared" si="136"/>
        <v>51107</v>
      </c>
    </row>
    <row r="294" spans="1:17" x14ac:dyDescent="0.2">
      <c r="A294" s="91"/>
      <c r="B294" s="93"/>
      <c r="C294" s="95"/>
      <c r="D294" s="36"/>
      <c r="E294" s="31">
        <f>E296+E298+E300+E302+E304+E306+E308+E310+E312+E314</f>
        <v>0</v>
      </c>
      <c r="F294" s="32">
        <f>F296+F298+F300+F302+F304+F306+F308+F310+F312+F314</f>
        <v>0</v>
      </c>
      <c r="G294" s="32">
        <f>G296+G298+G300+G302+G304+G306+G308+G310+G312+G314+G316</f>
        <v>14997.78</v>
      </c>
      <c r="H294" s="32">
        <f>H296+H298+H300+H302+H304+H306+H308+H310+H312+H314</f>
        <v>0</v>
      </c>
      <c r="I294" s="32">
        <f>I296+I298+I300+I302+I304+I306+I308+I310+I312+I314</f>
        <v>0</v>
      </c>
      <c r="J294" s="34">
        <f t="shared" si="139"/>
        <v>14997.78</v>
      </c>
      <c r="K294" s="57">
        <f>K296+K298+K300+K302+K304+K306+K308+K310+K312+K314</f>
        <v>0</v>
      </c>
      <c r="L294" s="32">
        <f>L296+L298+L300+L302+L304+L306+L308+L310+L312+L314</f>
        <v>0</v>
      </c>
      <c r="M294" s="34">
        <f t="shared" si="138"/>
        <v>0</v>
      </c>
      <c r="N294" s="57">
        <f>N296+N298+N300+N302+N304+N306+N308+N310+N312+N314</f>
        <v>0</v>
      </c>
      <c r="O294" s="32">
        <f>O296+O298+O300+O302+O304+O306+O308+O310+O312+O314</f>
        <v>0</v>
      </c>
      <c r="P294" s="33">
        <f t="shared" si="135"/>
        <v>0</v>
      </c>
      <c r="Q294" s="65">
        <f t="shared" si="136"/>
        <v>14997.78</v>
      </c>
    </row>
    <row r="295" spans="1:17" x14ac:dyDescent="0.2">
      <c r="A295" s="91"/>
      <c r="B295" s="93" t="s">
        <v>236</v>
      </c>
      <c r="C295" s="95" t="s">
        <v>237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39"/>
        <v>2000</v>
      </c>
      <c r="K295" s="44">
        <v>0</v>
      </c>
      <c r="L295" s="38">
        <v>0</v>
      </c>
      <c r="M295" s="40">
        <f t="shared" si="138"/>
        <v>0</v>
      </c>
      <c r="N295" s="44">
        <v>0</v>
      </c>
      <c r="O295" s="38">
        <v>0</v>
      </c>
      <c r="P295" s="39">
        <f t="shared" si="135"/>
        <v>0</v>
      </c>
      <c r="Q295" s="66">
        <f t="shared" si="136"/>
        <v>2000</v>
      </c>
    </row>
    <row r="296" spans="1:17" x14ac:dyDescent="0.2">
      <c r="A296" s="91"/>
      <c r="B296" s="93"/>
      <c r="C296" s="95"/>
      <c r="D296" s="36"/>
      <c r="E296" s="42"/>
      <c r="F296" s="43"/>
      <c r="G296" s="43">
        <v>490</v>
      </c>
      <c r="H296" s="43"/>
      <c r="I296" s="43"/>
      <c r="J296" s="34">
        <f t="shared" si="139"/>
        <v>490</v>
      </c>
      <c r="K296" s="55"/>
      <c r="L296" s="43"/>
      <c r="M296" s="34">
        <f t="shared" si="138"/>
        <v>0</v>
      </c>
      <c r="N296" s="55"/>
      <c r="O296" s="43"/>
      <c r="P296" s="33">
        <f t="shared" si="135"/>
        <v>0</v>
      </c>
      <c r="Q296" s="65">
        <f t="shared" si="136"/>
        <v>490</v>
      </c>
    </row>
    <row r="297" spans="1:17" x14ac:dyDescent="0.2">
      <c r="A297" s="91"/>
      <c r="B297" s="93" t="s">
        <v>238</v>
      </c>
      <c r="C297" s="95" t="s">
        <v>239</v>
      </c>
      <c r="D297" s="36"/>
      <c r="E297" s="37">
        <v>0</v>
      </c>
      <c r="F297" s="38">
        <v>0</v>
      </c>
      <c r="G297" s="38">
        <v>5800</v>
      </c>
      <c r="H297" s="38">
        <v>0</v>
      </c>
      <c r="I297" s="38">
        <v>0</v>
      </c>
      <c r="J297" s="40">
        <f t="shared" si="139"/>
        <v>5800</v>
      </c>
      <c r="K297" s="44">
        <v>0</v>
      </c>
      <c r="L297" s="38">
        <v>0</v>
      </c>
      <c r="M297" s="40">
        <f t="shared" si="138"/>
        <v>0</v>
      </c>
      <c r="N297" s="44">
        <v>0</v>
      </c>
      <c r="O297" s="38">
        <v>0</v>
      </c>
      <c r="P297" s="39">
        <f t="shared" si="135"/>
        <v>0</v>
      </c>
      <c r="Q297" s="66">
        <f t="shared" si="136"/>
        <v>5800</v>
      </c>
    </row>
    <row r="298" spans="1:17" x14ac:dyDescent="0.2">
      <c r="A298" s="91"/>
      <c r="B298" s="93"/>
      <c r="C298" s="95"/>
      <c r="D298" s="36"/>
      <c r="E298" s="42"/>
      <c r="F298" s="43"/>
      <c r="G298" s="43">
        <v>1214.71</v>
      </c>
      <c r="H298" s="43"/>
      <c r="I298" s="43"/>
      <c r="J298" s="34">
        <f t="shared" si="139"/>
        <v>1214.71</v>
      </c>
      <c r="K298" s="55"/>
      <c r="L298" s="43"/>
      <c r="M298" s="34">
        <f t="shared" si="138"/>
        <v>0</v>
      </c>
      <c r="N298" s="55"/>
      <c r="O298" s="43"/>
      <c r="P298" s="33">
        <f t="shared" si="135"/>
        <v>0</v>
      </c>
      <c r="Q298" s="65">
        <f t="shared" si="136"/>
        <v>1214.71</v>
      </c>
    </row>
    <row r="299" spans="1:17" x14ac:dyDescent="0.2">
      <c r="A299" s="91"/>
      <c r="B299" s="93" t="s">
        <v>240</v>
      </c>
      <c r="C299" s="95" t="s">
        <v>241</v>
      </c>
      <c r="D299" s="36"/>
      <c r="E299" s="37">
        <v>0</v>
      </c>
      <c r="F299" s="38">
        <v>0</v>
      </c>
      <c r="G299" s="38">
        <v>5000</v>
      </c>
      <c r="H299" s="38">
        <v>0</v>
      </c>
      <c r="I299" s="38">
        <v>0</v>
      </c>
      <c r="J299" s="40">
        <f t="shared" si="139"/>
        <v>5000</v>
      </c>
      <c r="K299" s="44">
        <v>0</v>
      </c>
      <c r="L299" s="38">
        <v>0</v>
      </c>
      <c r="M299" s="40">
        <f t="shared" si="138"/>
        <v>0</v>
      </c>
      <c r="N299" s="44">
        <v>0</v>
      </c>
      <c r="O299" s="38">
        <v>0</v>
      </c>
      <c r="P299" s="39">
        <f t="shared" si="135"/>
        <v>0</v>
      </c>
      <c r="Q299" s="66">
        <f t="shared" si="136"/>
        <v>5000</v>
      </c>
    </row>
    <row r="300" spans="1:17" x14ac:dyDescent="0.2">
      <c r="A300" s="91"/>
      <c r="B300" s="93"/>
      <c r="C300" s="95"/>
      <c r="D300" s="36"/>
      <c r="E300" s="42"/>
      <c r="F300" s="43"/>
      <c r="G300" s="43">
        <v>1038</v>
      </c>
      <c r="H300" s="43"/>
      <c r="I300" s="43"/>
      <c r="J300" s="34">
        <f t="shared" si="139"/>
        <v>1038</v>
      </c>
      <c r="K300" s="55"/>
      <c r="L300" s="43"/>
      <c r="M300" s="34">
        <f t="shared" si="138"/>
        <v>0</v>
      </c>
      <c r="N300" s="55"/>
      <c r="O300" s="43"/>
      <c r="P300" s="33">
        <f t="shared" si="135"/>
        <v>0</v>
      </c>
      <c r="Q300" s="65">
        <f t="shared" si="136"/>
        <v>1038</v>
      </c>
    </row>
    <row r="301" spans="1:17" x14ac:dyDescent="0.2">
      <c r="A301" s="91"/>
      <c r="B301" s="93" t="s">
        <v>242</v>
      </c>
      <c r="C301" s="95" t="s">
        <v>243</v>
      </c>
      <c r="D301" s="36"/>
      <c r="E301" s="37">
        <v>0</v>
      </c>
      <c r="F301" s="38">
        <v>0</v>
      </c>
      <c r="G301" s="38">
        <v>106</v>
      </c>
      <c r="H301" s="38">
        <v>0</v>
      </c>
      <c r="I301" s="38">
        <v>0</v>
      </c>
      <c r="J301" s="40">
        <f t="shared" si="139"/>
        <v>106</v>
      </c>
      <c r="K301" s="44">
        <v>0</v>
      </c>
      <c r="L301" s="38">
        <v>0</v>
      </c>
      <c r="M301" s="40">
        <f t="shared" si="138"/>
        <v>0</v>
      </c>
      <c r="N301" s="44">
        <v>0</v>
      </c>
      <c r="O301" s="38">
        <v>0</v>
      </c>
      <c r="P301" s="39">
        <f t="shared" si="135"/>
        <v>0</v>
      </c>
      <c r="Q301" s="66">
        <f t="shared" si="136"/>
        <v>106</v>
      </c>
    </row>
    <row r="302" spans="1:17" x14ac:dyDescent="0.2">
      <c r="A302" s="91"/>
      <c r="B302" s="93"/>
      <c r="C302" s="95"/>
      <c r="D302" s="36"/>
      <c r="E302" s="42"/>
      <c r="F302" s="43"/>
      <c r="G302" s="43">
        <v>0</v>
      </c>
      <c r="H302" s="43"/>
      <c r="I302" s="43"/>
      <c r="J302" s="34">
        <f t="shared" si="139"/>
        <v>0</v>
      </c>
      <c r="K302" s="55"/>
      <c r="L302" s="43"/>
      <c r="M302" s="34">
        <f t="shared" si="138"/>
        <v>0</v>
      </c>
      <c r="N302" s="55"/>
      <c r="O302" s="43"/>
      <c r="P302" s="33">
        <f t="shared" si="135"/>
        <v>0</v>
      </c>
      <c r="Q302" s="65">
        <f t="shared" si="136"/>
        <v>0</v>
      </c>
    </row>
    <row r="303" spans="1:17" x14ac:dyDescent="0.2">
      <c r="A303" s="91"/>
      <c r="B303" s="93" t="s">
        <v>244</v>
      </c>
      <c r="C303" s="95" t="s">
        <v>245</v>
      </c>
      <c r="D303" s="36"/>
      <c r="E303" s="37">
        <v>0</v>
      </c>
      <c r="F303" s="38">
        <v>0</v>
      </c>
      <c r="G303" s="38">
        <v>2300</v>
      </c>
      <c r="H303" s="38">
        <v>0</v>
      </c>
      <c r="I303" s="38">
        <v>0</v>
      </c>
      <c r="J303" s="40">
        <f t="shared" si="139"/>
        <v>2300</v>
      </c>
      <c r="K303" s="44">
        <v>0</v>
      </c>
      <c r="L303" s="38">
        <v>0</v>
      </c>
      <c r="M303" s="40">
        <f t="shared" si="138"/>
        <v>0</v>
      </c>
      <c r="N303" s="44">
        <v>0</v>
      </c>
      <c r="O303" s="38">
        <v>0</v>
      </c>
      <c r="P303" s="39">
        <f t="shared" si="135"/>
        <v>0</v>
      </c>
      <c r="Q303" s="66">
        <f t="shared" si="136"/>
        <v>2300</v>
      </c>
    </row>
    <row r="304" spans="1:17" x14ac:dyDescent="0.2">
      <c r="A304" s="91"/>
      <c r="B304" s="93"/>
      <c r="C304" s="95"/>
      <c r="D304" s="36"/>
      <c r="E304" s="42"/>
      <c r="F304" s="43"/>
      <c r="G304" s="43">
        <v>1049.05</v>
      </c>
      <c r="H304" s="43"/>
      <c r="I304" s="43"/>
      <c r="J304" s="34">
        <f t="shared" si="139"/>
        <v>1049.05</v>
      </c>
      <c r="K304" s="55"/>
      <c r="L304" s="43"/>
      <c r="M304" s="34">
        <f t="shared" si="138"/>
        <v>0</v>
      </c>
      <c r="N304" s="55"/>
      <c r="O304" s="43"/>
      <c r="P304" s="33">
        <f t="shared" si="135"/>
        <v>0</v>
      </c>
      <c r="Q304" s="65">
        <f t="shared" si="136"/>
        <v>1049.05</v>
      </c>
    </row>
    <row r="305" spans="1:17" x14ac:dyDescent="0.2">
      <c r="A305" s="91"/>
      <c r="B305" s="93" t="s">
        <v>246</v>
      </c>
      <c r="C305" s="95" t="s">
        <v>247</v>
      </c>
      <c r="D305" s="36"/>
      <c r="E305" s="37">
        <v>0</v>
      </c>
      <c r="F305" s="38">
        <v>0</v>
      </c>
      <c r="G305" s="38">
        <v>13700</v>
      </c>
      <c r="H305" s="38">
        <v>0</v>
      </c>
      <c r="I305" s="38">
        <v>0</v>
      </c>
      <c r="J305" s="40">
        <f t="shared" si="139"/>
        <v>13700</v>
      </c>
      <c r="K305" s="44">
        <v>0</v>
      </c>
      <c r="L305" s="38">
        <v>0</v>
      </c>
      <c r="M305" s="40">
        <f t="shared" si="138"/>
        <v>0</v>
      </c>
      <c r="N305" s="44">
        <v>0</v>
      </c>
      <c r="O305" s="38">
        <v>0</v>
      </c>
      <c r="P305" s="39">
        <f t="shared" si="135"/>
        <v>0</v>
      </c>
      <c r="Q305" s="66">
        <f t="shared" si="136"/>
        <v>13700</v>
      </c>
    </row>
    <row r="306" spans="1:17" x14ac:dyDescent="0.2">
      <c r="A306" s="91"/>
      <c r="B306" s="93"/>
      <c r="C306" s="95"/>
      <c r="D306" s="36"/>
      <c r="E306" s="42"/>
      <c r="F306" s="43"/>
      <c r="G306" s="43">
        <v>4500.43</v>
      </c>
      <c r="H306" s="43"/>
      <c r="I306" s="43"/>
      <c r="J306" s="34">
        <f t="shared" si="139"/>
        <v>4500.43</v>
      </c>
      <c r="K306" s="55"/>
      <c r="L306" s="43"/>
      <c r="M306" s="34">
        <f t="shared" si="138"/>
        <v>0</v>
      </c>
      <c r="N306" s="55"/>
      <c r="O306" s="43"/>
      <c r="P306" s="33">
        <f t="shared" si="135"/>
        <v>0</v>
      </c>
      <c r="Q306" s="65">
        <f t="shared" si="136"/>
        <v>4500.43</v>
      </c>
    </row>
    <row r="307" spans="1:17" x14ac:dyDescent="0.2">
      <c r="A307" s="91"/>
      <c r="B307" s="93" t="s">
        <v>248</v>
      </c>
      <c r="C307" s="95" t="s">
        <v>249</v>
      </c>
      <c r="D307" s="36"/>
      <c r="E307" s="37">
        <v>0</v>
      </c>
      <c r="F307" s="38">
        <v>0</v>
      </c>
      <c r="G307" s="38">
        <v>6200</v>
      </c>
      <c r="H307" s="38">
        <v>0</v>
      </c>
      <c r="I307" s="38">
        <v>0</v>
      </c>
      <c r="J307" s="40">
        <f t="shared" si="139"/>
        <v>6200</v>
      </c>
      <c r="K307" s="44">
        <v>0</v>
      </c>
      <c r="L307" s="38">
        <v>0</v>
      </c>
      <c r="M307" s="40">
        <f t="shared" si="138"/>
        <v>0</v>
      </c>
      <c r="N307" s="44">
        <v>0</v>
      </c>
      <c r="O307" s="38">
        <v>0</v>
      </c>
      <c r="P307" s="39">
        <f t="shared" si="135"/>
        <v>0</v>
      </c>
      <c r="Q307" s="66">
        <f t="shared" si="136"/>
        <v>6200</v>
      </c>
    </row>
    <row r="308" spans="1:17" x14ac:dyDescent="0.2">
      <c r="A308" s="91"/>
      <c r="B308" s="93"/>
      <c r="C308" s="95"/>
      <c r="D308" s="36"/>
      <c r="E308" s="42"/>
      <c r="F308" s="43"/>
      <c r="G308" s="43">
        <v>1539.4</v>
      </c>
      <c r="H308" s="43"/>
      <c r="I308" s="43"/>
      <c r="J308" s="34">
        <f t="shared" si="139"/>
        <v>1539.4</v>
      </c>
      <c r="K308" s="55"/>
      <c r="L308" s="43"/>
      <c r="M308" s="34">
        <f t="shared" si="138"/>
        <v>0</v>
      </c>
      <c r="N308" s="55"/>
      <c r="O308" s="43"/>
      <c r="P308" s="33">
        <f t="shared" si="135"/>
        <v>0</v>
      </c>
      <c r="Q308" s="65">
        <f t="shared" si="136"/>
        <v>1539.4</v>
      </c>
    </row>
    <row r="309" spans="1:17" x14ac:dyDescent="0.2">
      <c r="A309" s="91"/>
      <c r="B309" s="93" t="s">
        <v>250</v>
      </c>
      <c r="C309" s="95" t="s">
        <v>251</v>
      </c>
      <c r="D309" s="36"/>
      <c r="E309" s="37">
        <v>0</v>
      </c>
      <c r="F309" s="38">
        <v>0</v>
      </c>
      <c r="G309" s="38">
        <v>3000</v>
      </c>
      <c r="H309" s="38">
        <v>0</v>
      </c>
      <c r="I309" s="38">
        <v>0</v>
      </c>
      <c r="J309" s="40">
        <f t="shared" si="139"/>
        <v>3000</v>
      </c>
      <c r="K309" s="44">
        <v>0</v>
      </c>
      <c r="L309" s="38">
        <v>0</v>
      </c>
      <c r="M309" s="40">
        <f t="shared" si="138"/>
        <v>0</v>
      </c>
      <c r="N309" s="44">
        <v>0</v>
      </c>
      <c r="O309" s="38">
        <v>0</v>
      </c>
      <c r="P309" s="39">
        <f t="shared" si="135"/>
        <v>0</v>
      </c>
      <c r="Q309" s="66">
        <f t="shared" si="136"/>
        <v>3000</v>
      </c>
    </row>
    <row r="310" spans="1:17" x14ac:dyDescent="0.2">
      <c r="A310" s="91"/>
      <c r="B310" s="93"/>
      <c r="C310" s="95"/>
      <c r="D310" s="36"/>
      <c r="E310" s="42"/>
      <c r="F310" s="43"/>
      <c r="G310" s="43">
        <v>618.89</v>
      </c>
      <c r="H310" s="43"/>
      <c r="I310" s="43"/>
      <c r="J310" s="34">
        <f t="shared" si="139"/>
        <v>618.89</v>
      </c>
      <c r="K310" s="55"/>
      <c r="L310" s="43"/>
      <c r="M310" s="34">
        <f t="shared" si="138"/>
        <v>0</v>
      </c>
      <c r="N310" s="55"/>
      <c r="O310" s="43"/>
      <c r="P310" s="33">
        <f t="shared" si="135"/>
        <v>0</v>
      </c>
      <c r="Q310" s="65">
        <f t="shared" si="136"/>
        <v>618.89</v>
      </c>
    </row>
    <row r="311" spans="1:17" x14ac:dyDescent="0.2">
      <c r="A311" s="91"/>
      <c r="B311" s="93" t="s">
        <v>252</v>
      </c>
      <c r="C311" s="95" t="s">
        <v>253</v>
      </c>
      <c r="D311" s="36"/>
      <c r="E311" s="37">
        <v>0</v>
      </c>
      <c r="F311" s="38">
        <v>0</v>
      </c>
      <c r="G311" s="38">
        <v>12000</v>
      </c>
      <c r="H311" s="38">
        <v>0</v>
      </c>
      <c r="I311" s="38">
        <v>0</v>
      </c>
      <c r="J311" s="40">
        <f t="shared" si="139"/>
        <v>12000</v>
      </c>
      <c r="K311" s="44">
        <v>0</v>
      </c>
      <c r="L311" s="38">
        <v>0</v>
      </c>
      <c r="M311" s="40">
        <f t="shared" si="138"/>
        <v>0</v>
      </c>
      <c r="N311" s="44">
        <v>0</v>
      </c>
      <c r="O311" s="38">
        <v>0</v>
      </c>
      <c r="P311" s="39">
        <f t="shared" si="135"/>
        <v>0</v>
      </c>
      <c r="Q311" s="66">
        <f t="shared" si="136"/>
        <v>12000</v>
      </c>
    </row>
    <row r="312" spans="1:17" x14ac:dyDescent="0.2">
      <c r="A312" s="91"/>
      <c r="B312" s="93"/>
      <c r="C312" s="95"/>
      <c r="D312" s="36"/>
      <c r="E312" s="42"/>
      <c r="F312" s="43"/>
      <c r="G312" s="43">
        <v>3588.1</v>
      </c>
      <c r="H312" s="43"/>
      <c r="I312" s="43"/>
      <c r="J312" s="34">
        <f t="shared" si="139"/>
        <v>3588.1</v>
      </c>
      <c r="K312" s="55"/>
      <c r="L312" s="43"/>
      <c r="M312" s="34">
        <f t="shared" si="138"/>
        <v>0</v>
      </c>
      <c r="N312" s="55"/>
      <c r="O312" s="43"/>
      <c r="P312" s="33">
        <f t="shared" si="135"/>
        <v>0</v>
      </c>
      <c r="Q312" s="65">
        <f t="shared" si="136"/>
        <v>3588.1</v>
      </c>
    </row>
    <row r="313" spans="1:17" x14ac:dyDescent="0.2">
      <c r="A313" s="91"/>
      <c r="B313" s="93" t="s">
        <v>254</v>
      </c>
      <c r="C313" s="95" t="s">
        <v>255</v>
      </c>
      <c r="D313" s="36"/>
      <c r="E313" s="37">
        <v>0</v>
      </c>
      <c r="F313" s="38">
        <v>0</v>
      </c>
      <c r="G313" s="38">
        <v>0</v>
      </c>
      <c r="H313" s="38">
        <v>0</v>
      </c>
      <c r="I313" s="38">
        <v>0</v>
      </c>
      <c r="J313" s="40">
        <f t="shared" si="139"/>
        <v>0</v>
      </c>
      <c r="K313" s="44">
        <v>0</v>
      </c>
      <c r="L313" s="38">
        <v>0</v>
      </c>
      <c r="M313" s="40">
        <f t="shared" si="138"/>
        <v>0</v>
      </c>
      <c r="N313" s="44">
        <v>0</v>
      </c>
      <c r="O313" s="38">
        <v>0</v>
      </c>
      <c r="P313" s="39">
        <f t="shared" si="135"/>
        <v>0</v>
      </c>
      <c r="Q313" s="66">
        <f t="shared" si="136"/>
        <v>0</v>
      </c>
    </row>
    <row r="314" spans="1:17" x14ac:dyDescent="0.2">
      <c r="A314" s="91"/>
      <c r="B314" s="93"/>
      <c r="C314" s="95"/>
      <c r="D314" s="36"/>
      <c r="E314" s="42"/>
      <c r="F314" s="43"/>
      <c r="G314" s="43">
        <v>0</v>
      </c>
      <c r="H314" s="43"/>
      <c r="I314" s="43"/>
      <c r="J314" s="34">
        <f t="shared" si="139"/>
        <v>0</v>
      </c>
      <c r="K314" s="55"/>
      <c r="L314" s="43"/>
      <c r="M314" s="34">
        <f t="shared" si="138"/>
        <v>0</v>
      </c>
      <c r="N314" s="55"/>
      <c r="O314" s="43"/>
      <c r="P314" s="33">
        <f t="shared" si="135"/>
        <v>0</v>
      </c>
      <c r="Q314" s="65">
        <f t="shared" si="136"/>
        <v>0</v>
      </c>
    </row>
    <row r="315" spans="1:17" x14ac:dyDescent="0.2">
      <c r="A315" s="91"/>
      <c r="B315" s="93" t="s">
        <v>256</v>
      </c>
      <c r="C315" s="95" t="s">
        <v>257</v>
      </c>
      <c r="D315" s="36"/>
      <c r="E315" s="37">
        <v>0</v>
      </c>
      <c r="F315" s="38">
        <v>0</v>
      </c>
      <c r="G315" s="38">
        <v>1001</v>
      </c>
      <c r="H315" s="38">
        <v>0</v>
      </c>
      <c r="I315" s="38">
        <v>0</v>
      </c>
      <c r="J315" s="40">
        <f t="shared" si="139"/>
        <v>1001</v>
      </c>
      <c r="K315" s="44">
        <v>0</v>
      </c>
      <c r="L315" s="38">
        <v>0</v>
      </c>
      <c r="M315" s="40">
        <f t="shared" si="138"/>
        <v>0</v>
      </c>
      <c r="N315" s="44">
        <v>0</v>
      </c>
      <c r="O315" s="38">
        <v>0</v>
      </c>
      <c r="P315" s="39">
        <f t="shared" si="135"/>
        <v>0</v>
      </c>
      <c r="Q315" s="66">
        <f t="shared" si="136"/>
        <v>1001</v>
      </c>
    </row>
    <row r="316" spans="1:17" x14ac:dyDescent="0.2">
      <c r="A316" s="91"/>
      <c r="B316" s="93"/>
      <c r="C316" s="95"/>
      <c r="D316" s="36"/>
      <c r="E316" s="42"/>
      <c r="F316" s="43"/>
      <c r="G316" s="43">
        <v>959.2</v>
      </c>
      <c r="H316" s="43"/>
      <c r="I316" s="43"/>
      <c r="J316" s="34">
        <f t="shared" si="139"/>
        <v>959.2</v>
      </c>
      <c r="K316" s="55"/>
      <c r="L316" s="43"/>
      <c r="M316" s="34">
        <f t="shared" si="138"/>
        <v>0</v>
      </c>
      <c r="N316" s="55"/>
      <c r="O316" s="43"/>
      <c r="P316" s="33">
        <f t="shared" si="135"/>
        <v>0</v>
      </c>
      <c r="Q316" s="65">
        <f t="shared" si="136"/>
        <v>959.2</v>
      </c>
    </row>
    <row r="317" spans="1:17" x14ac:dyDescent="0.2">
      <c r="A317" s="91" t="s">
        <v>212</v>
      </c>
      <c r="B317" s="93"/>
      <c r="C317" s="95" t="s">
        <v>258</v>
      </c>
      <c r="D317" s="36"/>
      <c r="E317" s="37">
        <v>0</v>
      </c>
      <c r="F317" s="38">
        <v>0</v>
      </c>
      <c r="G317" s="38">
        <v>0</v>
      </c>
      <c r="H317" s="38">
        <v>8506</v>
      </c>
      <c r="I317" s="38">
        <v>0</v>
      </c>
      <c r="J317" s="40">
        <f t="shared" si="139"/>
        <v>8506</v>
      </c>
      <c r="K317" s="44">
        <v>0</v>
      </c>
      <c r="L317" s="38">
        <v>0</v>
      </c>
      <c r="M317" s="40">
        <f t="shared" si="138"/>
        <v>0</v>
      </c>
      <c r="N317" s="44">
        <v>0</v>
      </c>
      <c r="O317" s="38">
        <v>0</v>
      </c>
      <c r="P317" s="39">
        <f t="shared" si="135"/>
        <v>0</v>
      </c>
      <c r="Q317" s="66">
        <f t="shared" si="136"/>
        <v>8506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>
        <v>2126.46</v>
      </c>
      <c r="I318" s="43"/>
      <c r="J318" s="34">
        <f t="shared" si="139"/>
        <v>2126.46</v>
      </c>
      <c r="K318" s="55"/>
      <c r="L318" s="43"/>
      <c r="M318" s="34">
        <f t="shared" si="138"/>
        <v>0</v>
      </c>
      <c r="N318" s="55"/>
      <c r="O318" s="43"/>
      <c r="P318" s="33">
        <f t="shared" si="135"/>
        <v>0</v>
      </c>
      <c r="Q318" s="65">
        <f t="shared" si="136"/>
        <v>2126.46</v>
      </c>
    </row>
    <row r="319" spans="1:17" x14ac:dyDescent="0.2">
      <c r="A319" s="91" t="s">
        <v>212</v>
      </c>
      <c r="B319" s="93"/>
      <c r="C319" s="95" t="s">
        <v>291</v>
      </c>
      <c r="D319" s="36"/>
      <c r="E319" s="37">
        <v>0</v>
      </c>
      <c r="F319" s="38">
        <v>0</v>
      </c>
      <c r="G319" s="38">
        <v>0</v>
      </c>
      <c r="H319" s="38">
        <v>650</v>
      </c>
      <c r="I319" s="38">
        <v>0</v>
      </c>
      <c r="J319" s="40">
        <f t="shared" si="139"/>
        <v>650</v>
      </c>
      <c r="K319" s="44">
        <v>0</v>
      </c>
      <c r="L319" s="38">
        <v>0</v>
      </c>
      <c r="M319" s="40">
        <f t="shared" si="138"/>
        <v>0</v>
      </c>
      <c r="N319" s="44">
        <v>0</v>
      </c>
      <c r="O319" s="38">
        <v>0</v>
      </c>
      <c r="P319" s="39">
        <f t="shared" si="135"/>
        <v>0</v>
      </c>
      <c r="Q319" s="66">
        <f t="shared" si="136"/>
        <v>650</v>
      </c>
    </row>
    <row r="320" spans="1:17" x14ac:dyDescent="0.2">
      <c r="A320" s="91"/>
      <c r="B320" s="93"/>
      <c r="C320" s="95"/>
      <c r="D320" s="36"/>
      <c r="E320" s="42"/>
      <c r="F320" s="43"/>
      <c r="G320" s="43"/>
      <c r="H320" s="43">
        <v>133.15</v>
      </c>
      <c r="I320" s="43"/>
      <c r="J320" s="34">
        <f t="shared" si="139"/>
        <v>133.15</v>
      </c>
      <c r="K320" s="55"/>
      <c r="L320" s="43"/>
      <c r="M320" s="34">
        <f t="shared" si="138"/>
        <v>0</v>
      </c>
      <c r="N320" s="55"/>
      <c r="O320" s="43"/>
      <c r="P320" s="33">
        <f t="shared" si="135"/>
        <v>0</v>
      </c>
      <c r="Q320" s="65">
        <f t="shared" si="136"/>
        <v>133.15</v>
      </c>
    </row>
    <row r="321" spans="1:17" hidden="1" x14ac:dyDescent="0.2">
      <c r="A321" s="91" t="s">
        <v>212</v>
      </c>
      <c r="B321" s="93"/>
      <c r="C321" s="95" t="s">
        <v>211</v>
      </c>
      <c r="D321" s="36" t="s">
        <v>120</v>
      </c>
      <c r="E321" s="37">
        <v>0</v>
      </c>
      <c r="F321" s="38">
        <v>0</v>
      </c>
      <c r="G321" s="38">
        <v>0</v>
      </c>
      <c r="H321" s="38">
        <v>0</v>
      </c>
      <c r="I321" s="38">
        <v>0</v>
      </c>
      <c r="J321" s="40">
        <f t="shared" si="139"/>
        <v>0</v>
      </c>
      <c r="K321" s="44">
        <v>0</v>
      </c>
      <c r="L321" s="38">
        <v>0</v>
      </c>
      <c r="M321" s="40">
        <f t="shared" si="138"/>
        <v>0</v>
      </c>
      <c r="N321" s="44">
        <v>0</v>
      </c>
      <c r="O321" s="38">
        <v>0</v>
      </c>
      <c r="P321" s="39">
        <f t="shared" si="135"/>
        <v>0</v>
      </c>
      <c r="Q321" s="66">
        <f t="shared" si="136"/>
        <v>0</v>
      </c>
    </row>
    <row r="322" spans="1:17" ht="13.5" hidden="1" thickBot="1" x14ac:dyDescent="0.25">
      <c r="A322" s="92"/>
      <c r="B322" s="94"/>
      <c r="C322" s="96"/>
      <c r="D322" s="67"/>
      <c r="E322" s="51"/>
      <c r="F322" s="45"/>
      <c r="G322" s="45"/>
      <c r="H322" s="45"/>
      <c r="I322" s="45"/>
      <c r="J322" s="24">
        <f>SUM(E322:I322)</f>
        <v>0</v>
      </c>
      <c r="K322" s="56"/>
      <c r="L322" s="45"/>
      <c r="M322" s="24">
        <f>SUM(K322:L322)</f>
        <v>0</v>
      </c>
      <c r="N322" s="56"/>
      <c r="O322" s="45"/>
      <c r="P322" s="23">
        <f>SUM(N322:O322)</f>
        <v>0</v>
      </c>
      <c r="Q322" s="63">
        <f t="shared" si="136"/>
        <v>0</v>
      </c>
    </row>
  </sheetData>
  <sheetProtection sheet="1" objects="1" scenarios="1"/>
  <mergeCells count="495">
    <mergeCell ref="Q1:Q2"/>
    <mergeCell ref="E2:E3"/>
    <mergeCell ref="F2:F3"/>
    <mergeCell ref="G2:G3"/>
    <mergeCell ref="H2:H3"/>
    <mergeCell ref="I2:I3"/>
    <mergeCell ref="D8:D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D28:D29"/>
    <mergeCell ref="A30:A31"/>
    <mergeCell ref="B30:B31"/>
    <mergeCell ref="C30:C31"/>
    <mergeCell ref="D22:D23"/>
    <mergeCell ref="A24:A25"/>
    <mergeCell ref="B24:B25"/>
    <mergeCell ref="C24:C25"/>
    <mergeCell ref="A26:A27"/>
    <mergeCell ref="B26:B27"/>
    <mergeCell ref="C26:C27"/>
    <mergeCell ref="D36:D37"/>
    <mergeCell ref="A39:B40"/>
    <mergeCell ref="C39:C40"/>
    <mergeCell ref="D39:D40"/>
    <mergeCell ref="A32:A33"/>
    <mergeCell ref="B32:B33"/>
    <mergeCell ref="C32:C33"/>
    <mergeCell ref="A34:A35"/>
    <mergeCell ref="B34:B35"/>
    <mergeCell ref="C34:C35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8:A69"/>
    <mergeCell ref="B68:B69"/>
    <mergeCell ref="C68:C69"/>
    <mergeCell ref="A70:A71"/>
    <mergeCell ref="B70:B71"/>
    <mergeCell ref="C70:C7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76:A77"/>
    <mergeCell ref="B76:B77"/>
    <mergeCell ref="C76:C77"/>
    <mergeCell ref="A78:A79"/>
    <mergeCell ref="B78:B79"/>
    <mergeCell ref="C78:C79"/>
    <mergeCell ref="A74:A75"/>
    <mergeCell ref="B74:B75"/>
    <mergeCell ref="C74:C75"/>
    <mergeCell ref="A85:B86"/>
    <mergeCell ref="C85:C86"/>
    <mergeCell ref="D85:D86"/>
    <mergeCell ref="A87:A88"/>
    <mergeCell ref="B87:B88"/>
    <mergeCell ref="C87:C88"/>
    <mergeCell ref="A80:A81"/>
    <mergeCell ref="B80:B81"/>
    <mergeCell ref="C80:C81"/>
    <mergeCell ref="A82:A83"/>
    <mergeCell ref="B82:B83"/>
    <mergeCell ref="C82:C83"/>
    <mergeCell ref="D96:D97"/>
    <mergeCell ref="A89:A90"/>
    <mergeCell ref="B89:B90"/>
    <mergeCell ref="C89:C90"/>
    <mergeCell ref="D89:D90"/>
    <mergeCell ref="A91:A92"/>
    <mergeCell ref="B91:B92"/>
    <mergeCell ref="C91:C92"/>
    <mergeCell ref="D91:D92"/>
    <mergeCell ref="A98:A99"/>
    <mergeCell ref="B98:B99"/>
    <mergeCell ref="C98:C99"/>
    <mergeCell ref="A100:A101"/>
    <mergeCell ref="B100:B101"/>
    <mergeCell ref="C100:C101"/>
    <mergeCell ref="A93:A94"/>
    <mergeCell ref="B93:B94"/>
    <mergeCell ref="C93:C94"/>
    <mergeCell ref="A96:B97"/>
    <mergeCell ref="C96:C97"/>
    <mergeCell ref="A106:A107"/>
    <mergeCell ref="B106:B107"/>
    <mergeCell ref="C106:C107"/>
    <mergeCell ref="A109:B110"/>
    <mergeCell ref="C109:C110"/>
    <mergeCell ref="D109:D110"/>
    <mergeCell ref="A102:A103"/>
    <mergeCell ref="B102:B103"/>
    <mergeCell ref="C102:C103"/>
    <mergeCell ref="A104:A105"/>
    <mergeCell ref="B104:B105"/>
    <mergeCell ref="C104:C105"/>
    <mergeCell ref="A116:B117"/>
    <mergeCell ref="C116:C117"/>
    <mergeCell ref="D116:D117"/>
    <mergeCell ref="A118:A119"/>
    <mergeCell ref="B118:B119"/>
    <mergeCell ref="C118:C119"/>
    <mergeCell ref="A111:A112"/>
    <mergeCell ref="B111:B112"/>
    <mergeCell ref="C111:C112"/>
    <mergeCell ref="A113:A114"/>
    <mergeCell ref="B113:B114"/>
    <mergeCell ref="C113:C114"/>
    <mergeCell ref="D133:D134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35:A136"/>
    <mergeCell ref="B135:B136"/>
    <mergeCell ref="C135:C136"/>
    <mergeCell ref="A137:A138"/>
    <mergeCell ref="B137:B138"/>
    <mergeCell ref="C137:C138"/>
    <mergeCell ref="A128:A129"/>
    <mergeCell ref="B128:B129"/>
    <mergeCell ref="C128:C129"/>
    <mergeCell ref="A133:B134"/>
    <mergeCell ref="C133:C134"/>
    <mergeCell ref="A130:A131"/>
    <mergeCell ref="B130:B131"/>
    <mergeCell ref="C130:C131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D163:D164"/>
    <mergeCell ref="A169:A170"/>
    <mergeCell ref="B169:B170"/>
    <mergeCell ref="C169:C170"/>
    <mergeCell ref="D169:D170"/>
    <mergeCell ref="A177:A178"/>
    <mergeCell ref="B177:B178"/>
    <mergeCell ref="C177:C178"/>
    <mergeCell ref="D177:D178"/>
    <mergeCell ref="A167:A168"/>
    <mergeCell ref="B167:B168"/>
    <mergeCell ref="C167:C168"/>
    <mergeCell ref="D167:D168"/>
    <mergeCell ref="A175:A176"/>
    <mergeCell ref="B175:B176"/>
    <mergeCell ref="C175:C176"/>
    <mergeCell ref="D175:D176"/>
    <mergeCell ref="A171:A172"/>
    <mergeCell ref="A184:A185"/>
    <mergeCell ref="B184:B185"/>
    <mergeCell ref="C184:C185"/>
    <mergeCell ref="A186:A187"/>
    <mergeCell ref="B186:B187"/>
    <mergeCell ref="C186:C187"/>
    <mergeCell ref="A180:B181"/>
    <mergeCell ref="C180:C181"/>
    <mergeCell ref="D180:D181"/>
    <mergeCell ref="A182:A183"/>
    <mergeCell ref="B182:B183"/>
    <mergeCell ref="C182:C183"/>
    <mergeCell ref="A198:A199"/>
    <mergeCell ref="B198:B199"/>
    <mergeCell ref="C198:C199"/>
    <mergeCell ref="A188:A189"/>
    <mergeCell ref="B188:B189"/>
    <mergeCell ref="C188:C189"/>
    <mergeCell ref="A190:A191"/>
    <mergeCell ref="B190:B191"/>
    <mergeCell ref="C190:C191"/>
    <mergeCell ref="A192:A193"/>
    <mergeCell ref="B192:B193"/>
    <mergeCell ref="C192:C193"/>
    <mergeCell ref="A196:A197"/>
    <mergeCell ref="B196:B197"/>
    <mergeCell ref="C196:C197"/>
    <mergeCell ref="A194:A195"/>
    <mergeCell ref="B194:B195"/>
    <mergeCell ref="C194:C195"/>
    <mergeCell ref="A212:A213"/>
    <mergeCell ref="B212:B213"/>
    <mergeCell ref="C212:C213"/>
    <mergeCell ref="A202:A203"/>
    <mergeCell ref="B202:B203"/>
    <mergeCell ref="C202:C203"/>
    <mergeCell ref="A204:A205"/>
    <mergeCell ref="B204:B205"/>
    <mergeCell ref="C204:C205"/>
    <mergeCell ref="D206:D207"/>
    <mergeCell ref="A208:A209"/>
    <mergeCell ref="B208:B209"/>
    <mergeCell ref="C208:C209"/>
    <mergeCell ref="A210:A211"/>
    <mergeCell ref="B210:B211"/>
    <mergeCell ref="C210:C211"/>
    <mergeCell ref="A206:A207"/>
    <mergeCell ref="B206:B207"/>
    <mergeCell ref="C206:C207"/>
    <mergeCell ref="C225:C226"/>
    <mergeCell ref="A219:B220"/>
    <mergeCell ref="C219:C220"/>
    <mergeCell ref="D219:D220"/>
    <mergeCell ref="A221:A222"/>
    <mergeCell ref="B221:B222"/>
    <mergeCell ref="C221:C222"/>
    <mergeCell ref="A214:A215"/>
    <mergeCell ref="B214:B215"/>
    <mergeCell ref="C214:C215"/>
    <mergeCell ref="A216:A217"/>
    <mergeCell ref="B216:B217"/>
    <mergeCell ref="C216:C217"/>
    <mergeCell ref="A252:A253"/>
    <mergeCell ref="B252:B253"/>
    <mergeCell ref="C252:C253"/>
    <mergeCell ref="A254:A255"/>
    <mergeCell ref="B254:B255"/>
    <mergeCell ref="C254:C255"/>
    <mergeCell ref="C258:C259"/>
    <mergeCell ref="B239:B240"/>
    <mergeCell ref="C239:C240"/>
    <mergeCell ref="A242:B243"/>
    <mergeCell ref="C242:C243"/>
    <mergeCell ref="A260:A261"/>
    <mergeCell ref="B260:B261"/>
    <mergeCell ref="C260:C261"/>
    <mergeCell ref="A263:B264"/>
    <mergeCell ref="C263:C264"/>
    <mergeCell ref="D263:D264"/>
    <mergeCell ref="A256:A257"/>
    <mergeCell ref="B256:B257"/>
    <mergeCell ref="C256:C257"/>
    <mergeCell ref="A258:A259"/>
    <mergeCell ref="B258:B259"/>
    <mergeCell ref="A269:A270"/>
    <mergeCell ref="B269:B270"/>
    <mergeCell ref="C269:C270"/>
    <mergeCell ref="A271:A272"/>
    <mergeCell ref="B271:B272"/>
    <mergeCell ref="C271:C272"/>
    <mergeCell ref="A265:A266"/>
    <mergeCell ref="B265:B266"/>
    <mergeCell ref="C265:C266"/>
    <mergeCell ref="A267:A268"/>
    <mergeCell ref="B267:B268"/>
    <mergeCell ref="C267:C268"/>
    <mergeCell ref="A277:A278"/>
    <mergeCell ref="B277:B278"/>
    <mergeCell ref="C277:C278"/>
    <mergeCell ref="A279:A280"/>
    <mergeCell ref="B279:B280"/>
    <mergeCell ref="C279:C280"/>
    <mergeCell ref="A273:A274"/>
    <mergeCell ref="B273:B274"/>
    <mergeCell ref="C273:C274"/>
    <mergeCell ref="A275:A276"/>
    <mergeCell ref="B275:B276"/>
    <mergeCell ref="C275:C276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165:A166"/>
    <mergeCell ref="B165:B166"/>
    <mergeCell ref="C165:C166"/>
    <mergeCell ref="D165:D166"/>
    <mergeCell ref="C72:C73"/>
    <mergeCell ref="B72:B73"/>
    <mergeCell ref="A72:A73"/>
    <mergeCell ref="A321:A322"/>
    <mergeCell ref="B321:B322"/>
    <mergeCell ref="C321:C322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A250:A251"/>
    <mergeCell ref="B250:B251"/>
    <mergeCell ref="C250:C251"/>
    <mergeCell ref="A244:A245"/>
    <mergeCell ref="B244:B245"/>
    <mergeCell ref="C244:C245"/>
    <mergeCell ref="B171:B172"/>
    <mergeCell ref="C171:C172"/>
    <mergeCell ref="D171:D172"/>
    <mergeCell ref="A173:A174"/>
    <mergeCell ref="B173:B174"/>
    <mergeCell ref="C173:C174"/>
    <mergeCell ref="D173:D174"/>
    <mergeCell ref="D242:D243"/>
    <mergeCell ref="A235:A236"/>
    <mergeCell ref="B235:B236"/>
    <mergeCell ref="C235:C236"/>
    <mergeCell ref="A237:A238"/>
    <mergeCell ref="B237:B238"/>
    <mergeCell ref="C237:C238"/>
    <mergeCell ref="A231:A232"/>
    <mergeCell ref="B231:B232"/>
    <mergeCell ref="C231:C232"/>
    <mergeCell ref="A233:A234"/>
    <mergeCell ref="D244:D245"/>
    <mergeCell ref="A246:A247"/>
    <mergeCell ref="B246:B247"/>
    <mergeCell ref="C246:C247"/>
    <mergeCell ref="A239:A240"/>
    <mergeCell ref="A200:A201"/>
    <mergeCell ref="B200:B201"/>
    <mergeCell ref="C200:C201"/>
    <mergeCell ref="A248:A249"/>
    <mergeCell ref="B248:B249"/>
    <mergeCell ref="C248:C249"/>
    <mergeCell ref="B233:B234"/>
    <mergeCell ref="C233:C234"/>
    <mergeCell ref="A227:A228"/>
    <mergeCell ref="B227:B228"/>
    <mergeCell ref="C227:C228"/>
    <mergeCell ref="A229:A230"/>
    <mergeCell ref="B229:B230"/>
    <mergeCell ref="C229:C230"/>
    <mergeCell ref="A223:A224"/>
    <mergeCell ref="B223:B224"/>
    <mergeCell ref="C223:C224"/>
    <mergeCell ref="A225:A226"/>
    <mergeCell ref="B225:B2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opLeftCell="A125" workbookViewId="0">
      <selection activeCell="E139" sqref="A139:XFD14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ht="15.75" customHeigh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customHeight="1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9.5" customHeight="1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E6+E39+E58+E85+E96+E109+E116+E133+E146+E157+E180+E219+E242+E263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K6+K39+K58+K85+K96+K109+K116+K133+K146+K157+K180+K219+K242+K263</f>
        <v>805397</v>
      </c>
      <c r="L4" s="5">
        <f>L6+L39+L58+L85+L96+L109+L116+L133+L146+L157+L180+L219+L242+L263</f>
        <v>0</v>
      </c>
      <c r="M4" s="5">
        <f>SUM(K4:L4)</f>
        <v>805397</v>
      </c>
      <c r="N4" s="5">
        <f>N6+N39+N58+N85+N96+N109+N116+N133+N146+N157+N180+N219+N242+N263</f>
        <v>0</v>
      </c>
      <c r="O4" s="7">
        <f>O6+O39+O58+O85+O96+O109+O116+O133+O146+O157+O180+O219+O242+O263</f>
        <v>183976</v>
      </c>
      <c r="P4" s="7">
        <f>SUM(N4:O4)</f>
        <v>183976</v>
      </c>
      <c r="Q4" s="8">
        <f>P4+M4+J4</f>
        <v>3505670</v>
      </c>
      <c r="S4" s="10"/>
    </row>
    <row r="5" spans="1:19" ht="19.5" customHeight="1" thickBot="1" x14ac:dyDescent="0.25">
      <c r="A5" s="123"/>
      <c r="B5" s="124"/>
      <c r="C5" s="109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K7+K40+K59+K86+K97+K110+K117+K134+K147+K158+K181+K220+K243+K264</f>
        <v>0</v>
      </c>
      <c r="L5" s="13">
        <f>L7+L40+L59+L86+L97+L110+L117+L134+L147+L158+L181+L220+L243+L264</f>
        <v>0</v>
      </c>
      <c r="M5" s="13">
        <f>SUM(K5:L5)</f>
        <v>0</v>
      </c>
      <c r="N5" s="13">
        <f>N7+N40+N59+N86+N97+N110+N117+N134+N147+N158+N181+N220+N243+N264</f>
        <v>0</v>
      </c>
      <c r="O5" s="13">
        <f>O7+O40+O59+O86+O97+O110+O117+O134+O147+O158+O181+O220+O243+O264</f>
        <v>0</v>
      </c>
      <c r="P5" s="14">
        <f>SUM(N5:O5)</f>
        <v>0</v>
      </c>
      <c r="Q5" s="15">
        <f>P5+M5+J5</f>
        <v>0</v>
      </c>
    </row>
    <row r="6" spans="1:19" ht="18" customHeight="1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06"/>
      <c r="B7" s="107"/>
      <c r="C7" s="109"/>
      <c r="D7" s="10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ht="12.75" customHeight="1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93"/>
      <c r="B9" s="93"/>
      <c r="C9" s="95"/>
      <c r="D9" s="111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ht="12.75" customHeight="1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93"/>
      <c r="B11" s="93"/>
      <c r="C11" s="9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ht="12.75" customHeight="1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93"/>
      <c r="B13" s="93"/>
      <c r="C13" s="9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ht="12.75" customHeight="1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93"/>
      <c r="B15" s="93"/>
      <c r="C15" s="9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ht="12.75" customHeight="1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ht="12.75" customHeight="1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ht="12.75" customHeight="1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2.75" customHeight="1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ht="12.75" customHeight="1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2.75" customHeight="1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2.75" customHeight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4">
        <f t="shared" si="15"/>
        <v>0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0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ht="12.75" customHeight="1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ht="12.75" customHeight="1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ht="12.75" customHeight="1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/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8" x14ac:dyDescent="0.2">
      <c r="A81" s="93"/>
      <c r="B81" s="93"/>
      <c r="C81" s="95" t="s">
        <v>78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8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8" ht="13.5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8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8" ht="12.75" customHeight="1" x14ac:dyDescent="0.2">
      <c r="A85" s="104" t="s">
        <v>79</v>
      </c>
      <c r="B85" s="105"/>
      <c r="C85" s="108" t="s">
        <v>80</v>
      </c>
      <c r="D85" s="101"/>
      <c r="E85" s="16">
        <f t="shared" ref="E85:I86" si="27">E87+E89+E91+E93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29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0">SUM(N85:O85)</f>
        <v>0</v>
      </c>
      <c r="Q85" s="20">
        <f>P85+M85+J85</f>
        <v>18727</v>
      </c>
    </row>
    <row r="86" spans="1:18" ht="13.5" customHeight="1" thickBot="1" x14ac:dyDescent="0.25">
      <c r="A86" s="106"/>
      <c r="B86" s="107"/>
      <c r="C86" s="109"/>
      <c r="D86" s="102"/>
      <c r="E86" s="21">
        <f t="shared" si="27"/>
        <v>0</v>
      </c>
      <c r="F86" s="22">
        <f t="shared" si="27"/>
        <v>0</v>
      </c>
      <c r="G86" s="22">
        <f t="shared" si="27"/>
        <v>0</v>
      </c>
      <c r="H86" s="22">
        <f t="shared" si="27"/>
        <v>0</v>
      </c>
      <c r="I86" s="22">
        <f t="shared" si="27"/>
        <v>0</v>
      </c>
      <c r="J86" s="24">
        <f t="shared" si="28"/>
        <v>0</v>
      </c>
      <c r="K86" s="53">
        <f>K88+K90+K92+K94</f>
        <v>0</v>
      </c>
      <c r="L86" s="22">
        <f>L88+L90+L92+L94</f>
        <v>0</v>
      </c>
      <c r="M86" s="24">
        <f t="shared" si="29"/>
        <v>0</v>
      </c>
      <c r="N86" s="53">
        <f>N88+N90+N92+N94</f>
        <v>0</v>
      </c>
      <c r="O86" s="22">
        <f>O88+O90+O92+O94</f>
        <v>0</v>
      </c>
      <c r="P86" s="24">
        <f t="shared" si="30"/>
        <v>0</v>
      </c>
      <c r="Q86" s="25">
        <f t="shared" ref="Q86:Q94" si="31">P86+M86+J86</f>
        <v>0</v>
      </c>
    </row>
    <row r="87" spans="1:18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8" x14ac:dyDescent="0.2">
      <c r="A88" s="93"/>
      <c r="B88" s="93"/>
      <c r="C88" s="95"/>
      <c r="D88" s="36"/>
      <c r="E88" s="42"/>
      <c r="F88" s="43"/>
      <c r="G88" s="43"/>
      <c r="H88" s="43"/>
      <c r="I88" s="43"/>
      <c r="J88" s="34">
        <f t="shared" si="28"/>
        <v>0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0</v>
      </c>
    </row>
    <row r="89" spans="1:18" ht="12.75" customHeight="1" x14ac:dyDescent="0.2">
      <c r="A89" s="138"/>
      <c r="B89" s="97" t="s">
        <v>81</v>
      </c>
      <c r="C89" s="97"/>
      <c r="D89" s="99" t="s">
        <v>84</v>
      </c>
      <c r="E89" s="89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  <c r="R89" s="41">
        <f>P89+M89+J89</f>
        <v>0</v>
      </c>
    </row>
    <row r="90" spans="1:18" x14ac:dyDescent="0.2">
      <c r="A90" s="138"/>
      <c r="B90" s="98"/>
      <c r="C90" s="98"/>
      <c r="D90" s="100"/>
      <c r="E90" s="89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  <c r="R90" s="35">
        <f>P90+M90+J90</f>
        <v>0</v>
      </c>
    </row>
    <row r="91" spans="1:18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8" x14ac:dyDescent="0.2">
      <c r="A92" s="93"/>
      <c r="B92" s="93"/>
      <c r="C92" s="95"/>
      <c r="D92" s="111"/>
      <c r="E92" s="42"/>
      <c r="F92" s="43"/>
      <c r="G92" s="43"/>
      <c r="H92" s="43"/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8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8" ht="13.5" thickBot="1" x14ac:dyDescent="0.25">
      <c r="A94" s="94"/>
      <c r="B94" s="94"/>
      <c r="C94" s="96"/>
      <c r="D94" s="50"/>
      <c r="E94" s="51"/>
      <c r="F94" s="45"/>
      <c r="G94" s="45"/>
      <c r="H94" s="45"/>
      <c r="I94" s="45"/>
      <c r="J94" s="24">
        <f t="shared" si="28"/>
        <v>0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0</v>
      </c>
    </row>
    <row r="95" spans="1:18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2.75" customHeight="1" x14ac:dyDescent="0.2">
      <c r="A96" s="104" t="s">
        <v>89</v>
      </c>
      <c r="B96" s="105"/>
      <c r="C96" s="108" t="s">
        <v>90</v>
      </c>
      <c r="D96" s="10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13.5" customHeight="1" thickBot="1" x14ac:dyDescent="0.25">
      <c r="A97" s="106"/>
      <c r="B97" s="107"/>
      <c r="C97" s="109"/>
      <c r="D97" s="102"/>
      <c r="E97" s="21">
        <f t="shared" si="32"/>
        <v>0</v>
      </c>
      <c r="F97" s="22">
        <f t="shared" si="32"/>
        <v>0</v>
      </c>
      <c r="G97" s="22">
        <f t="shared" si="32"/>
        <v>0</v>
      </c>
      <c r="H97" s="22">
        <f t="shared" si="32"/>
        <v>0</v>
      </c>
      <c r="I97" s="22">
        <f t="shared" si="32"/>
        <v>0</v>
      </c>
      <c r="J97" s="24">
        <f t="shared" si="33"/>
        <v>0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0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93"/>
      <c r="B99" s="93"/>
      <c r="C99" s="95"/>
      <c r="D99" s="36"/>
      <c r="E99" s="42"/>
      <c r="F99" s="43"/>
      <c r="G99" s="43"/>
      <c r="H99" s="43"/>
      <c r="I99" s="43"/>
      <c r="J99" s="34">
        <f t="shared" si="33"/>
        <v>0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0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/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93"/>
      <c r="B103" s="93"/>
      <c r="C103" s="95"/>
      <c r="D103" s="36"/>
      <c r="E103" s="42"/>
      <c r="F103" s="43"/>
      <c r="G103" s="43"/>
      <c r="H103" s="43"/>
      <c r="I103" s="43"/>
      <c r="J103" s="34">
        <f t="shared" si="33"/>
        <v>0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0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93"/>
      <c r="B105" s="93"/>
      <c r="C105" s="95"/>
      <c r="D105" s="36"/>
      <c r="E105" s="42"/>
      <c r="F105" s="43"/>
      <c r="G105" s="43"/>
      <c r="H105" s="43"/>
      <c r="I105" s="43"/>
      <c r="J105" s="34">
        <f t="shared" si="33"/>
        <v>0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0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/>
      <c r="G107" s="45"/>
      <c r="H107" s="45"/>
      <c r="I107" s="45"/>
      <c r="J107" s="24">
        <f t="shared" si="33"/>
        <v>0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06"/>
      <c r="B110" s="107"/>
      <c r="C110" s="109"/>
      <c r="D110" s="102"/>
      <c r="E110" s="21">
        <f t="shared" si="37"/>
        <v>0</v>
      </c>
      <c r="F110" s="22">
        <f t="shared" si="37"/>
        <v>0</v>
      </c>
      <c r="G110" s="22">
        <f t="shared" si="37"/>
        <v>0</v>
      </c>
      <c r="H110" s="22">
        <f t="shared" si="37"/>
        <v>0</v>
      </c>
      <c r="I110" s="22">
        <f t="shared" si="37"/>
        <v>0</v>
      </c>
      <c r="J110" s="24">
        <f t="shared" si="38"/>
        <v>0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0</v>
      </c>
    </row>
    <row r="111" spans="1:17" ht="12.75" customHeight="1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/>
      <c r="H112" s="43"/>
      <c r="I112" s="43"/>
      <c r="J112" s="34">
        <f t="shared" si="38"/>
        <v>0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0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/>
      <c r="H114" s="45"/>
      <c r="I114" s="45"/>
      <c r="J114" s="24">
        <f t="shared" si="38"/>
        <v>0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si="42"/>
        <v>0</v>
      </c>
      <c r="G117" s="22">
        <f t="shared" si="42"/>
        <v>0</v>
      </c>
      <c r="H117" s="22">
        <f t="shared" si="42"/>
        <v>0</v>
      </c>
      <c r="I117" s="22">
        <f t="shared" si="42"/>
        <v>0</v>
      </c>
      <c r="J117" s="24">
        <f t="shared" si="43"/>
        <v>0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0</v>
      </c>
      <c r="P117" s="24">
        <f t="shared" si="47"/>
        <v>0</v>
      </c>
      <c r="Q117" s="25">
        <f t="shared" si="48"/>
        <v>0</v>
      </c>
    </row>
    <row r="118" spans="1:17" ht="12.75" customHeight="1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/>
      <c r="H119" s="43"/>
      <c r="I119" s="43"/>
      <c r="J119" s="34">
        <f t="shared" si="43"/>
        <v>0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0</v>
      </c>
    </row>
    <row r="120" spans="1:17" ht="12.75" customHeight="1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/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/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/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/>
      <c r="J127" s="34">
        <f t="shared" si="43"/>
        <v>0</v>
      </c>
      <c r="K127" s="42"/>
      <c r="L127" s="43"/>
      <c r="M127" s="34">
        <f t="shared" si="45"/>
        <v>0</v>
      </c>
      <c r="N127" s="55"/>
      <c r="O127" s="43"/>
      <c r="P127" s="34">
        <f t="shared" si="47"/>
        <v>0</v>
      </c>
      <c r="Q127" s="35">
        <f t="shared" si="48"/>
        <v>0</v>
      </c>
    </row>
    <row r="128" spans="1:17" ht="12.75" customHeight="1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49"/>
        <v>0</v>
      </c>
      <c r="K131" s="51"/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04" t="s">
        <v>121</v>
      </c>
      <c r="B133" s="105"/>
      <c r="C133" s="108" t="s">
        <v>122</v>
      </c>
      <c r="D133" s="10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13"/>
      <c r="B134" s="114"/>
      <c r="C134" s="115"/>
      <c r="D134" s="111"/>
      <c r="E134" s="31">
        <f t="shared" si="52"/>
        <v>0</v>
      </c>
      <c r="F134" s="32">
        <f t="shared" si="52"/>
        <v>0</v>
      </c>
      <c r="G134" s="32">
        <f t="shared" si="52"/>
        <v>0</v>
      </c>
      <c r="H134" s="32">
        <f t="shared" si="52"/>
        <v>0</v>
      </c>
      <c r="I134" s="32">
        <f t="shared" si="52"/>
        <v>0</v>
      </c>
      <c r="J134" s="33">
        <f t="shared" si="53"/>
        <v>0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0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91"/>
      <c r="B136" s="93"/>
      <c r="C136" s="95"/>
      <c r="D136" s="36"/>
      <c r="E136" s="42"/>
      <c r="F136" s="43"/>
      <c r="G136" s="43"/>
      <c r="H136" s="43"/>
      <c r="I136" s="43"/>
      <c r="J136" s="34">
        <f t="shared" si="53"/>
        <v>0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0</v>
      </c>
    </row>
    <row r="137" spans="1:17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x14ac:dyDescent="0.2">
      <c r="A138" s="91"/>
      <c r="B138" s="93"/>
      <c r="C138" s="95"/>
      <c r="D138" s="11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idden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idden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92"/>
      <c r="B144" s="94"/>
      <c r="C144" s="96"/>
      <c r="D144" s="50"/>
      <c r="E144" s="51"/>
      <c r="F144" s="45"/>
      <c r="G144" s="45"/>
      <c r="H144" s="45"/>
      <c r="I144" s="45"/>
      <c r="J144" s="23">
        <f t="shared" si="53"/>
        <v>0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0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04" t="s">
        <v>135</v>
      </c>
      <c r="B146" s="105"/>
      <c r="C146" s="108" t="s">
        <v>136</v>
      </c>
      <c r="D146" s="11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06"/>
      <c r="B147" s="107"/>
      <c r="C147" s="109"/>
      <c r="D147" s="117"/>
      <c r="E147" s="21">
        <f t="shared" si="57"/>
        <v>0</v>
      </c>
      <c r="F147" s="22">
        <f t="shared" si="57"/>
        <v>0</v>
      </c>
      <c r="G147" s="22">
        <f t="shared" si="57"/>
        <v>0</v>
      </c>
      <c r="H147" s="22">
        <f t="shared" si="57"/>
        <v>0</v>
      </c>
      <c r="I147" s="22">
        <f>I149+I151+I153+I155</f>
        <v>0</v>
      </c>
      <c r="J147" s="24">
        <f>SUM(E147:I147)</f>
        <v>0</v>
      </c>
      <c r="K147" s="53">
        <f>K149+K151+K153+K155</f>
        <v>0</v>
      </c>
      <c r="L147" s="22">
        <f>L149+L151+L153+L155</f>
        <v>0</v>
      </c>
      <c r="M147" s="24">
        <f t="shared" si="58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0</v>
      </c>
    </row>
    <row r="148" spans="1:17" ht="12.75" customHeight="1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/>
      <c r="I149" s="43"/>
      <c r="J149" s="34">
        <f t="shared" si="60"/>
        <v>0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0</v>
      </c>
    </row>
    <row r="150" spans="1:17" ht="12.75" customHeight="1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/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/>
      <c r="H153" s="43"/>
      <c r="I153" s="43"/>
      <c r="J153" s="34">
        <f>SUM(E153:I153)</f>
        <v>0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0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60"/>
        <v>0</v>
      </c>
      <c r="K155" s="56"/>
      <c r="L155" s="45"/>
      <c r="M155" s="24">
        <f t="shared" si="58"/>
        <v>0</v>
      </c>
      <c r="N155" s="56"/>
      <c r="O155" s="45"/>
      <c r="P155" s="24">
        <f t="shared" si="59"/>
        <v>0</v>
      </c>
      <c r="Q155" s="25">
        <f t="shared" si="61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0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0" si="65">SUM(K157:L157)</f>
        <v>5000</v>
      </c>
      <c r="N157" s="52">
        <f t="shared" ref="N157:O158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13"/>
      <c r="B158" s="114"/>
      <c r="C158" s="115"/>
      <c r="D158" s="111"/>
      <c r="E158" s="31">
        <f t="shared" ref="E158:I158" si="68">E160+E162+E164+E166+E168+E170+E172++E174+E176+E178</f>
        <v>0</v>
      </c>
      <c r="F158" s="32">
        <f t="shared" si="68"/>
        <v>0</v>
      </c>
      <c r="G158" s="32">
        <f t="shared" si="68"/>
        <v>0</v>
      </c>
      <c r="H158" s="32">
        <f t="shared" si="68"/>
        <v>0</v>
      </c>
      <c r="I158" s="32">
        <f t="shared" si="68"/>
        <v>0</v>
      </c>
      <c r="J158" s="34">
        <f t="shared" si="63"/>
        <v>0</v>
      </c>
      <c r="K158" s="57">
        <f t="shared" ref="K158:L158" si="69">K160+K162+K164+K166+K168+K170+K172++K174+K176+K178</f>
        <v>0</v>
      </c>
      <c r="L158" s="32">
        <f t="shared" si="69"/>
        <v>0</v>
      </c>
      <c r="M158" s="34">
        <f t="shared" si="65"/>
        <v>0</v>
      </c>
      <c r="N158" s="57">
        <f t="shared" si="66"/>
        <v>0</v>
      </c>
      <c r="O158" s="32">
        <f t="shared" si="66"/>
        <v>0</v>
      </c>
      <c r="P158" s="34">
        <f t="shared" ref="P158:P170" si="70">SUM(N158:O158)</f>
        <v>0</v>
      </c>
      <c r="Q158" s="35">
        <f t="shared" si="67"/>
        <v>0</v>
      </c>
    </row>
    <row r="159" spans="1:17" ht="12.75" customHeight="1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0"/>
        <v>0</v>
      </c>
      <c r="Q159" s="30">
        <f t="shared" si="67"/>
        <v>41527</v>
      </c>
    </row>
    <row r="160" spans="1:17" x14ac:dyDescent="0.2">
      <c r="A160" s="91"/>
      <c r="B160" s="93"/>
      <c r="C160" s="95"/>
      <c r="D160" s="36"/>
      <c r="E160" s="42"/>
      <c r="F160" s="43"/>
      <c r="G160" s="43"/>
      <c r="H160" s="43"/>
      <c r="I160" s="43"/>
      <c r="J160" s="34">
        <f t="shared" si="63"/>
        <v>0</v>
      </c>
      <c r="K160" s="42"/>
      <c r="L160" s="43"/>
      <c r="M160" s="34">
        <f t="shared" si="65"/>
        <v>0</v>
      </c>
      <c r="N160" s="55"/>
      <c r="O160" s="43"/>
      <c r="P160" s="34">
        <f t="shared" si="70"/>
        <v>0</v>
      </c>
      <c r="Q160" s="35">
        <f t="shared" si="67"/>
        <v>0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0"/>
        <v>0</v>
      </c>
      <c r="Q161" s="41">
        <f t="shared" si="67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/>
      <c r="H162" s="43"/>
      <c r="I162" s="43"/>
      <c r="J162" s="34">
        <f t="shared" si="63"/>
        <v>0</v>
      </c>
      <c r="K162" s="55"/>
      <c r="L162" s="43"/>
      <c r="M162" s="34">
        <f t="shared" si="65"/>
        <v>0</v>
      </c>
      <c r="N162" s="55"/>
      <c r="O162" s="43"/>
      <c r="P162" s="34">
        <f t="shared" si="70"/>
        <v>0</v>
      </c>
      <c r="Q162" s="35">
        <f t="shared" si="67"/>
        <v>0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7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/>
      <c r="H164" s="43"/>
      <c r="I164" s="43"/>
      <c r="J164" s="34">
        <f t="shared" si="63"/>
        <v>0</v>
      </c>
      <c r="K164" s="55"/>
      <c r="L164" s="43"/>
      <c r="M164" s="34">
        <f t="shared" si="65"/>
        <v>0</v>
      </c>
      <c r="N164" s="55"/>
      <c r="O164" s="43"/>
      <c r="P164" s="34">
        <f t="shared" si="70"/>
        <v>0</v>
      </c>
      <c r="Q164" s="35">
        <f t="shared" si="67"/>
        <v>0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/>
      <c r="H166" s="43"/>
      <c r="I166" s="43"/>
      <c r="J166" s="34">
        <f t="shared" si="63"/>
        <v>0</v>
      </c>
      <c r="K166" s="55"/>
      <c r="L166" s="43"/>
      <c r="M166" s="34">
        <f t="shared" ref="M166" si="71">SUM(K166:L166)</f>
        <v>0</v>
      </c>
      <c r="N166" s="55"/>
      <c r="O166" s="43"/>
      <c r="P166" s="34">
        <f t="shared" ref="P166" si="72">SUM(N166:O166)</f>
        <v>0</v>
      </c>
      <c r="Q166" s="35">
        <f t="shared" si="67"/>
        <v>0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/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0"/>
        <v>0</v>
      </c>
      <c r="Q169" s="41">
        <f t="shared" si="67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3"/>
        <v>0</v>
      </c>
      <c r="K170" s="55"/>
      <c r="L170" s="43"/>
      <c r="M170" s="34">
        <f t="shared" si="65"/>
        <v>0</v>
      </c>
      <c r="N170" s="55"/>
      <c r="O170" s="43"/>
      <c r="P170" s="34">
        <f t="shared" si="70"/>
        <v>0</v>
      </c>
      <c r="Q170" s="35">
        <f t="shared" si="67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3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4">SUM(N171:O171)</f>
        <v>0</v>
      </c>
      <c r="Q171" s="41">
        <f t="shared" si="67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/>
      <c r="H172" s="43"/>
      <c r="I172" s="43"/>
      <c r="J172" s="34">
        <f t="shared" ref="J172:J178" si="75">SUM(E172:I172)</f>
        <v>0</v>
      </c>
      <c r="K172" s="55"/>
      <c r="L172" s="43"/>
      <c r="M172" s="34">
        <f t="shared" ref="M172:M178" si="76">SUM(K172:L172)</f>
        <v>0</v>
      </c>
      <c r="N172" s="55"/>
      <c r="O172" s="43"/>
      <c r="P172" s="34">
        <f t="shared" ref="P172" si="77">SUM(N172:O172)</f>
        <v>0</v>
      </c>
      <c r="Q172" s="35">
        <f t="shared" si="67"/>
        <v>0</v>
      </c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8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9">SUM(N173:O173)</f>
        <v>0</v>
      </c>
      <c r="Q173" s="41">
        <f t="shared" si="67"/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/>
      <c r="H174" s="43"/>
      <c r="I174" s="43"/>
      <c r="J174" s="34">
        <f t="shared" si="75"/>
        <v>0</v>
      </c>
      <c r="K174" s="55"/>
      <c r="L174" s="43"/>
      <c r="M174" s="34">
        <f t="shared" si="76"/>
        <v>0</v>
      </c>
      <c r="N174" s="55"/>
      <c r="O174" s="43"/>
      <c r="P174" s="34">
        <f t="shared" ref="P174" si="80">SUM(N174:O174)</f>
        <v>0</v>
      </c>
      <c r="Q174" s="35">
        <f t="shared" si="67"/>
        <v>0</v>
      </c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1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2">SUM(N175:O175)</f>
        <v>0</v>
      </c>
      <c r="Q175" s="41">
        <f t="shared" si="67"/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/>
      <c r="H176" s="43"/>
      <c r="I176" s="43"/>
      <c r="J176" s="34">
        <f t="shared" si="75"/>
        <v>0</v>
      </c>
      <c r="K176" s="55"/>
      <c r="L176" s="43"/>
      <c r="M176" s="34">
        <f t="shared" si="76"/>
        <v>0</v>
      </c>
      <c r="N176" s="55"/>
      <c r="O176" s="43"/>
      <c r="P176" s="34">
        <f t="shared" ref="P176:P178" si="83">SUM(N176:O176)</f>
        <v>0</v>
      </c>
      <c r="Q176" s="35">
        <f t="shared" si="67"/>
        <v>0</v>
      </c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75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3"/>
        <v>0</v>
      </c>
      <c r="Q177" s="41">
        <f t="shared" si="67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/>
      <c r="H178" s="45"/>
      <c r="I178" s="45"/>
      <c r="J178" s="24">
        <f t="shared" si="75"/>
        <v>0</v>
      </c>
      <c r="K178" s="56"/>
      <c r="L178" s="45"/>
      <c r="M178" s="24">
        <f t="shared" si="76"/>
        <v>0</v>
      </c>
      <c r="N178" s="56"/>
      <c r="O178" s="45"/>
      <c r="P178" s="24">
        <f t="shared" si="83"/>
        <v>0</v>
      </c>
      <c r="Q178" s="25">
        <f t="shared" si="67"/>
        <v>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 customHeight="1" x14ac:dyDescent="0.2">
      <c r="A180" s="104" t="s">
        <v>149</v>
      </c>
      <c r="B180" s="105"/>
      <c r="C180" s="108" t="s">
        <v>150</v>
      </c>
      <c r="D180" s="101"/>
      <c r="E180" s="16">
        <f>E182+E184+E186+E188++E202+E204+E206+E214+E216</f>
        <v>92946</v>
      </c>
      <c r="F180" s="17">
        <f t="shared" ref="F180:H180" si="84">F182+F184+F186+F188++F202+F204+F206+F214+F216</f>
        <v>32489</v>
      </c>
      <c r="G180" s="17">
        <f>G182+G184+G186+G188++G202+G204+G206+G214+G216</f>
        <v>283009</v>
      </c>
      <c r="H180" s="17">
        <f t="shared" si="84"/>
        <v>500</v>
      </c>
      <c r="I180" s="17">
        <f>I182+I184+I186+I188++I202+I204+I206+I214+I216</f>
        <v>600</v>
      </c>
      <c r="J180" s="19">
        <f>SUM(E180:I180)</f>
        <v>409544</v>
      </c>
      <c r="K180" s="52">
        <f>K182+K184+K186+K188++K202+K204+K206+K214+K216</f>
        <v>408307</v>
      </c>
      <c r="L180" s="17">
        <f>L182+L184+L186+L188++L202+L204+L206+L214+L216</f>
        <v>0</v>
      </c>
      <c r="M180" s="19">
        <f t="shared" ref="M180:M207" si="85">SUM(K180:L180)</f>
        <v>408307</v>
      </c>
      <c r="N180" s="52">
        <f>N182+N184+N186+N188++N202+N204+N206+N214+N216</f>
        <v>0</v>
      </c>
      <c r="O180" s="17">
        <f>O182+O184+O186+O188++O202+O204+O206+O214+O216</f>
        <v>90700</v>
      </c>
      <c r="P180" s="19">
        <f>SUM(N180:O180)</f>
        <v>90700</v>
      </c>
      <c r="Q180" s="20">
        <f>P180+M180+J180</f>
        <v>908551</v>
      </c>
    </row>
    <row r="181" spans="1:17" ht="13.5" customHeight="1" thickBot="1" x14ac:dyDescent="0.25">
      <c r="A181" s="106"/>
      <c r="B181" s="107"/>
      <c r="C181" s="109"/>
      <c r="D181" s="102"/>
      <c r="E181" s="21">
        <f t="shared" ref="E181:I181" si="86">E183+E185+E187+E189++E203+E205+E207+E215+E217</f>
        <v>0</v>
      </c>
      <c r="F181" s="22">
        <f t="shared" si="86"/>
        <v>0</v>
      </c>
      <c r="G181" s="22">
        <f t="shared" si="86"/>
        <v>0</v>
      </c>
      <c r="H181" s="22">
        <f t="shared" si="86"/>
        <v>0</v>
      </c>
      <c r="I181" s="22">
        <f t="shared" si="86"/>
        <v>0</v>
      </c>
      <c r="J181" s="24">
        <f t="shared" ref="J181:J217" si="87">SUM(E181:I181)</f>
        <v>0</v>
      </c>
      <c r="K181" s="53">
        <f t="shared" ref="K181:L181" si="88">K183+K185+K187+K189++K203+K205+K207+K215+K217</f>
        <v>0</v>
      </c>
      <c r="L181" s="22">
        <f t="shared" si="88"/>
        <v>0</v>
      </c>
      <c r="M181" s="24">
        <f t="shared" si="85"/>
        <v>0</v>
      </c>
      <c r="N181" s="53">
        <f>N183+N185+N187+N189++N203+N205+N207+N215+N217</f>
        <v>0</v>
      </c>
      <c r="O181" s="22">
        <f t="shared" ref="O181" si="89">O183+O185+O187+O189++O203+O205+O207+O215+O217</f>
        <v>0</v>
      </c>
      <c r="P181" s="24">
        <f t="shared" ref="P181:P217" si="90">SUM(N181:O181)</f>
        <v>0</v>
      </c>
      <c r="Q181" s="25">
        <f t="shared" ref="Q181:Q217" si="91">P181+M181+J181</f>
        <v>0</v>
      </c>
    </row>
    <row r="182" spans="1:17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87"/>
        <v>76516</v>
      </c>
      <c r="K182" s="54">
        <v>0</v>
      </c>
      <c r="L182" s="27">
        <v>0</v>
      </c>
      <c r="M182" s="29">
        <f t="shared" si="85"/>
        <v>0</v>
      </c>
      <c r="N182" s="54">
        <v>0</v>
      </c>
      <c r="O182" s="27">
        <v>0</v>
      </c>
      <c r="P182" s="29">
        <f t="shared" si="90"/>
        <v>0</v>
      </c>
      <c r="Q182" s="30">
        <f t="shared" si="91"/>
        <v>76516</v>
      </c>
    </row>
    <row r="183" spans="1:17" x14ac:dyDescent="0.2">
      <c r="A183" s="103"/>
      <c r="B183" s="93"/>
      <c r="C183" s="95"/>
      <c r="D183" s="36"/>
      <c r="E183" s="42"/>
      <c r="F183" s="43"/>
      <c r="G183" s="43"/>
      <c r="H183" s="43"/>
      <c r="I183" s="43"/>
      <c r="J183" s="34">
        <f t="shared" si="87"/>
        <v>0</v>
      </c>
      <c r="K183" s="55"/>
      <c r="L183" s="43"/>
      <c r="M183" s="34">
        <f t="shared" si="85"/>
        <v>0</v>
      </c>
      <c r="N183" s="55"/>
      <c r="O183" s="43"/>
      <c r="P183" s="34">
        <f t="shared" si="90"/>
        <v>0</v>
      </c>
      <c r="Q183" s="35">
        <f t="shared" si="91"/>
        <v>0</v>
      </c>
    </row>
    <row r="184" spans="1:17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87"/>
        <v>2300</v>
      </c>
      <c r="K184" s="44">
        <v>0</v>
      </c>
      <c r="L184" s="38">
        <v>0</v>
      </c>
      <c r="M184" s="40">
        <f t="shared" si="85"/>
        <v>0</v>
      </c>
      <c r="N184" s="44">
        <v>0</v>
      </c>
      <c r="O184" s="38">
        <v>0</v>
      </c>
      <c r="P184" s="40">
        <f t="shared" si="90"/>
        <v>0</v>
      </c>
      <c r="Q184" s="41">
        <f t="shared" si="91"/>
        <v>2300</v>
      </c>
    </row>
    <row r="185" spans="1:17" x14ac:dyDescent="0.2">
      <c r="A185" s="91"/>
      <c r="B185" s="93"/>
      <c r="C185" s="95"/>
      <c r="D185" s="36"/>
      <c r="E185" s="42"/>
      <c r="F185" s="43"/>
      <c r="G185" s="43"/>
      <c r="H185" s="43"/>
      <c r="I185" s="43"/>
      <c r="J185" s="34">
        <f t="shared" si="87"/>
        <v>0</v>
      </c>
      <c r="K185" s="55"/>
      <c r="L185" s="43"/>
      <c r="M185" s="34">
        <f t="shared" si="85"/>
        <v>0</v>
      </c>
      <c r="N185" s="55"/>
      <c r="O185" s="43"/>
      <c r="P185" s="34">
        <f t="shared" si="90"/>
        <v>0</v>
      </c>
      <c r="Q185" s="35">
        <f t="shared" si="91"/>
        <v>0</v>
      </c>
    </row>
    <row r="186" spans="1:17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87"/>
        <v>17100</v>
      </c>
      <c r="K186" s="44">
        <v>0</v>
      </c>
      <c r="L186" s="38">
        <v>0</v>
      </c>
      <c r="M186" s="40">
        <f t="shared" si="85"/>
        <v>0</v>
      </c>
      <c r="N186" s="44">
        <v>0</v>
      </c>
      <c r="O186" s="38">
        <v>0</v>
      </c>
      <c r="P186" s="40">
        <f t="shared" si="90"/>
        <v>0</v>
      </c>
      <c r="Q186" s="41">
        <f t="shared" si="91"/>
        <v>17100</v>
      </c>
    </row>
    <row r="187" spans="1:17" x14ac:dyDescent="0.2">
      <c r="A187" s="91"/>
      <c r="B187" s="93"/>
      <c r="C187" s="95"/>
      <c r="D187" s="36"/>
      <c r="E187" s="42"/>
      <c r="F187" s="43"/>
      <c r="G187" s="43"/>
      <c r="H187" s="43"/>
      <c r="I187" s="43"/>
      <c r="J187" s="34">
        <f t="shared" si="87"/>
        <v>0</v>
      </c>
      <c r="K187" s="55"/>
      <c r="L187" s="43"/>
      <c r="M187" s="34">
        <f t="shared" si="85"/>
        <v>0</v>
      </c>
      <c r="N187" s="55"/>
      <c r="O187" s="43"/>
      <c r="P187" s="34">
        <f t="shared" si="90"/>
        <v>0</v>
      </c>
      <c r="Q187" s="35">
        <f t="shared" si="91"/>
        <v>0</v>
      </c>
    </row>
    <row r="188" spans="1:17" ht="12.75" customHeight="1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E190+E192+E194+E196+E198+E200</f>
        <v>0</v>
      </c>
      <c r="F188" s="38">
        <f t="shared" ref="F188:I188" si="92">F190+F192+F194+F196+F198+F200</f>
        <v>0</v>
      </c>
      <c r="G188" s="38">
        <f t="shared" si="92"/>
        <v>13000</v>
      </c>
      <c r="H188" s="38">
        <f t="shared" si="92"/>
        <v>0</v>
      </c>
      <c r="I188" s="38">
        <f t="shared" si="92"/>
        <v>600</v>
      </c>
      <c r="J188" s="29">
        <f t="shared" si="87"/>
        <v>13600</v>
      </c>
      <c r="K188" s="44">
        <f t="shared" ref="K188:L189" si="93">K190+K192+K194+K196+K198+K200</f>
        <v>0</v>
      </c>
      <c r="L188" s="38">
        <f t="shared" si="93"/>
        <v>0</v>
      </c>
      <c r="M188" s="40">
        <f t="shared" si="85"/>
        <v>0</v>
      </c>
      <c r="N188" s="44">
        <f t="shared" ref="N188:O189" si="94">N190+N192+N194+N196+N198+N200</f>
        <v>0</v>
      </c>
      <c r="O188" s="38">
        <f>O190+O192+O194+O196+O198+O200</f>
        <v>90700</v>
      </c>
      <c r="P188" s="40">
        <f t="shared" si="90"/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42">
        <f t="shared" ref="E189:I189" si="95">E191+E193+E195+E197+E199+E201</f>
        <v>0</v>
      </c>
      <c r="F189" s="57">
        <f t="shared" si="95"/>
        <v>0</v>
      </c>
      <c r="G189" s="57">
        <f t="shared" si="95"/>
        <v>0</v>
      </c>
      <c r="H189" s="57">
        <f t="shared" si="95"/>
        <v>0</v>
      </c>
      <c r="I189" s="57">
        <f t="shared" si="95"/>
        <v>0</v>
      </c>
      <c r="J189" s="34">
        <f t="shared" si="87"/>
        <v>0</v>
      </c>
      <c r="K189" s="57">
        <f t="shared" si="93"/>
        <v>0</v>
      </c>
      <c r="L189" s="32">
        <f t="shared" si="93"/>
        <v>0</v>
      </c>
      <c r="M189" s="34">
        <f t="shared" si="85"/>
        <v>0</v>
      </c>
      <c r="N189" s="57">
        <f t="shared" si="94"/>
        <v>0</v>
      </c>
      <c r="O189" s="32">
        <f t="shared" si="94"/>
        <v>0</v>
      </c>
      <c r="P189" s="34">
        <f t="shared" si="90"/>
        <v>0</v>
      </c>
      <c r="Q189" s="35">
        <f t="shared" ref="Q189:Q201" si="96">P189+M189+J189</f>
        <v>0</v>
      </c>
    </row>
    <row r="190" spans="1:17" ht="12.75" customHeight="1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87"/>
        <v>1500</v>
      </c>
      <c r="K190" s="44">
        <v>0</v>
      </c>
      <c r="L190" s="38">
        <v>0</v>
      </c>
      <c r="M190" s="40">
        <f t="shared" si="85"/>
        <v>0</v>
      </c>
      <c r="N190" s="44">
        <v>0</v>
      </c>
      <c r="O190" s="38">
        <v>10000</v>
      </c>
      <c r="P190" s="40">
        <f t="shared" si="90"/>
        <v>10000</v>
      </c>
      <c r="Q190" s="41">
        <f t="shared" si="96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/>
      <c r="H191" s="43"/>
      <c r="I191" s="43"/>
      <c r="J191" s="34">
        <f t="shared" si="87"/>
        <v>0</v>
      </c>
      <c r="K191" s="55"/>
      <c r="L191" s="43"/>
      <c r="M191" s="34">
        <f t="shared" si="85"/>
        <v>0</v>
      </c>
      <c r="N191" s="55"/>
      <c r="O191" s="43"/>
      <c r="P191" s="34">
        <f t="shared" si="90"/>
        <v>0</v>
      </c>
      <c r="Q191" s="35">
        <f t="shared" si="96"/>
        <v>0</v>
      </c>
    </row>
    <row r="192" spans="1:17" ht="12.75" customHeight="1" x14ac:dyDescent="0.2">
      <c r="A192" s="91"/>
      <c r="B192" s="93" t="s">
        <v>281</v>
      </c>
      <c r="C192" s="95" t="s">
        <v>287</v>
      </c>
      <c r="D192" s="36" t="s">
        <v>120</v>
      </c>
      <c r="E192" s="37">
        <v>0</v>
      </c>
      <c r="F192" s="38">
        <v>0</v>
      </c>
      <c r="G192" s="38">
        <v>2100</v>
      </c>
      <c r="H192" s="38">
        <v>0</v>
      </c>
      <c r="I192" s="38">
        <v>0</v>
      </c>
      <c r="J192" s="29">
        <f t="shared" si="87"/>
        <v>2100</v>
      </c>
      <c r="K192" s="44">
        <v>0</v>
      </c>
      <c r="L192" s="38">
        <v>0</v>
      </c>
      <c r="M192" s="40">
        <f t="shared" si="85"/>
        <v>0</v>
      </c>
      <c r="N192" s="44">
        <v>0</v>
      </c>
      <c r="O192" s="38">
        <v>53376</v>
      </c>
      <c r="P192" s="40">
        <f t="shared" si="90"/>
        <v>53376</v>
      </c>
      <c r="Q192" s="41">
        <f t="shared" si="96"/>
        <v>55476</v>
      </c>
    </row>
    <row r="193" spans="1:17" x14ac:dyDescent="0.2">
      <c r="A193" s="91"/>
      <c r="B193" s="93"/>
      <c r="C193" s="95"/>
      <c r="D193" s="36"/>
      <c r="E193" s="42"/>
      <c r="F193" s="43"/>
      <c r="G193" s="43"/>
      <c r="H193" s="43"/>
      <c r="I193" s="43"/>
      <c r="J193" s="34">
        <f t="shared" si="87"/>
        <v>0</v>
      </c>
      <c r="K193" s="55"/>
      <c r="L193" s="43"/>
      <c r="M193" s="34">
        <f t="shared" si="85"/>
        <v>0</v>
      </c>
      <c r="N193" s="55"/>
      <c r="O193" s="43"/>
      <c r="P193" s="34">
        <f t="shared" si="90"/>
        <v>0</v>
      </c>
      <c r="Q193" s="35">
        <f t="shared" si="96"/>
        <v>0</v>
      </c>
    </row>
    <row r="194" spans="1:17" ht="12.75" customHeight="1" x14ac:dyDescent="0.2">
      <c r="A194" s="91"/>
      <c r="B194" s="93" t="s">
        <v>281</v>
      </c>
      <c r="C194" s="95" t="s">
        <v>288</v>
      </c>
      <c r="D194" s="36" t="s">
        <v>120</v>
      </c>
      <c r="E194" s="37">
        <v>0</v>
      </c>
      <c r="F194" s="38">
        <v>0</v>
      </c>
      <c r="G194" s="38">
        <v>2500</v>
      </c>
      <c r="H194" s="38">
        <v>0</v>
      </c>
      <c r="I194" s="38">
        <v>0</v>
      </c>
      <c r="J194" s="29">
        <f t="shared" si="87"/>
        <v>2500</v>
      </c>
      <c r="K194" s="44">
        <v>0</v>
      </c>
      <c r="L194" s="38">
        <v>0</v>
      </c>
      <c r="M194" s="40">
        <f t="shared" ref="M194:M195" si="97">SUM(K194:L194)</f>
        <v>0</v>
      </c>
      <c r="N194" s="44">
        <v>0</v>
      </c>
      <c r="O194" s="38">
        <v>11244</v>
      </c>
      <c r="P194" s="40">
        <f t="shared" ref="P194:P195" si="98">SUM(N194:O194)</f>
        <v>11244</v>
      </c>
      <c r="Q194" s="41">
        <f t="shared" si="96"/>
        <v>13744</v>
      </c>
    </row>
    <row r="195" spans="1:17" x14ac:dyDescent="0.2">
      <c r="A195" s="91"/>
      <c r="B195" s="93"/>
      <c r="C195" s="95"/>
      <c r="D195" s="36"/>
      <c r="E195" s="42"/>
      <c r="F195" s="43"/>
      <c r="G195" s="43"/>
      <c r="H195" s="43"/>
      <c r="I195" s="43"/>
      <c r="J195" s="34">
        <f t="shared" si="87"/>
        <v>0</v>
      </c>
      <c r="K195" s="55"/>
      <c r="L195" s="43"/>
      <c r="M195" s="34">
        <f t="shared" si="97"/>
        <v>0</v>
      </c>
      <c r="N195" s="55"/>
      <c r="O195" s="43"/>
      <c r="P195" s="34">
        <f t="shared" si="98"/>
        <v>0</v>
      </c>
      <c r="Q195" s="35">
        <f t="shared" si="96"/>
        <v>0</v>
      </c>
    </row>
    <row r="196" spans="1:17" ht="12.75" customHeight="1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87"/>
        <v>900</v>
      </c>
      <c r="K196" s="44">
        <v>0</v>
      </c>
      <c r="L196" s="38">
        <v>0</v>
      </c>
      <c r="M196" s="40">
        <f t="shared" si="85"/>
        <v>0</v>
      </c>
      <c r="N196" s="44">
        <v>0</v>
      </c>
      <c r="O196" s="38">
        <v>16080</v>
      </c>
      <c r="P196" s="40">
        <f t="shared" si="90"/>
        <v>16080</v>
      </c>
      <c r="Q196" s="41">
        <f t="shared" si="96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/>
      <c r="H197" s="43"/>
      <c r="I197" s="43"/>
      <c r="J197" s="34">
        <f t="shared" si="87"/>
        <v>0</v>
      </c>
      <c r="K197" s="55"/>
      <c r="L197" s="43"/>
      <c r="M197" s="34">
        <f t="shared" si="85"/>
        <v>0</v>
      </c>
      <c r="N197" s="55"/>
      <c r="O197" s="43"/>
      <c r="P197" s="34">
        <f t="shared" si="90"/>
        <v>0</v>
      </c>
      <c r="Q197" s="35">
        <f t="shared" si="96"/>
        <v>0</v>
      </c>
    </row>
    <row r="198" spans="1:17" ht="12.75" customHeight="1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ref="J198:J201" si="99">SUM(E198:I198)</f>
        <v>6600</v>
      </c>
      <c r="K198" s="44">
        <v>0</v>
      </c>
      <c r="L198" s="38">
        <v>0</v>
      </c>
      <c r="M198" s="40">
        <f t="shared" ref="M198:M201" si="100">SUM(K198:L198)</f>
        <v>0</v>
      </c>
      <c r="N198" s="44">
        <v>0</v>
      </c>
      <c r="O198" s="38">
        <v>0</v>
      </c>
      <c r="P198" s="40">
        <f t="shared" ref="P198:P201" si="101">SUM(N198:O198)</f>
        <v>0</v>
      </c>
      <c r="Q198" s="41">
        <f t="shared" si="96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/>
      <c r="H199" s="43"/>
      <c r="I199" s="43">
        <v>0</v>
      </c>
      <c r="J199" s="34">
        <f t="shared" si="99"/>
        <v>0</v>
      </c>
      <c r="K199" s="55"/>
      <c r="L199" s="43"/>
      <c r="M199" s="34">
        <f t="shared" si="100"/>
        <v>0</v>
      </c>
      <c r="N199" s="55"/>
      <c r="O199" s="43"/>
      <c r="P199" s="34">
        <f t="shared" si="101"/>
        <v>0</v>
      </c>
      <c r="Q199" s="35">
        <f t="shared" si="96"/>
        <v>0</v>
      </c>
    </row>
    <row r="200" spans="1:17" x14ac:dyDescent="0.2">
      <c r="A200" s="91"/>
      <c r="B200" s="93" t="s">
        <v>157</v>
      </c>
      <c r="C200" s="95" t="s">
        <v>308</v>
      </c>
      <c r="D200" s="36" t="s">
        <v>120</v>
      </c>
      <c r="E200" s="37">
        <v>0</v>
      </c>
      <c r="F200" s="38">
        <v>0</v>
      </c>
      <c r="G200" s="38">
        <v>0</v>
      </c>
      <c r="H200" s="38">
        <v>0</v>
      </c>
      <c r="I200" s="38">
        <v>0</v>
      </c>
      <c r="J200" s="29">
        <f t="shared" si="99"/>
        <v>0</v>
      </c>
      <c r="K200" s="44">
        <v>0</v>
      </c>
      <c r="L200" s="38">
        <v>0</v>
      </c>
      <c r="M200" s="40">
        <f t="shared" si="100"/>
        <v>0</v>
      </c>
      <c r="N200" s="44">
        <v>0</v>
      </c>
      <c r="O200" s="38">
        <v>0</v>
      </c>
      <c r="P200" s="40">
        <f t="shared" si="101"/>
        <v>0</v>
      </c>
      <c r="Q200" s="41">
        <f t="shared" si="96"/>
        <v>0</v>
      </c>
    </row>
    <row r="201" spans="1:17" x14ac:dyDescent="0.2">
      <c r="A201" s="91"/>
      <c r="B201" s="93"/>
      <c r="C201" s="95"/>
      <c r="D201" s="36"/>
      <c r="E201" s="42"/>
      <c r="F201" s="43"/>
      <c r="G201" s="43"/>
      <c r="H201" s="43"/>
      <c r="I201" s="43"/>
      <c r="J201" s="34">
        <f t="shared" si="99"/>
        <v>0</v>
      </c>
      <c r="K201" s="55"/>
      <c r="L201" s="43"/>
      <c r="M201" s="34">
        <f t="shared" si="100"/>
        <v>0</v>
      </c>
      <c r="N201" s="55"/>
      <c r="O201" s="43"/>
      <c r="P201" s="34">
        <f t="shared" si="101"/>
        <v>0</v>
      </c>
      <c r="Q201" s="35">
        <f t="shared" si="96"/>
        <v>0</v>
      </c>
    </row>
    <row r="202" spans="1:17" ht="12.75" customHeight="1" x14ac:dyDescent="0.2">
      <c r="A202" s="91" t="s">
        <v>159</v>
      </c>
      <c r="B202" s="93"/>
      <c r="C202" s="95" t="s">
        <v>160</v>
      </c>
      <c r="D202" s="36" t="s">
        <v>154</v>
      </c>
      <c r="E202" s="37">
        <v>0</v>
      </c>
      <c r="F202" s="38">
        <v>0</v>
      </c>
      <c r="G202" s="38">
        <v>133000</v>
      </c>
      <c r="H202" s="38">
        <v>0</v>
      </c>
      <c r="I202" s="38">
        <v>0</v>
      </c>
      <c r="J202" s="29">
        <f t="shared" si="87"/>
        <v>133000</v>
      </c>
      <c r="K202" s="44">
        <v>0</v>
      </c>
      <c r="L202" s="38">
        <v>0</v>
      </c>
      <c r="M202" s="40">
        <f t="shared" si="85"/>
        <v>0</v>
      </c>
      <c r="N202" s="44">
        <v>0</v>
      </c>
      <c r="O202" s="38">
        <v>0</v>
      </c>
      <c r="P202" s="40">
        <f t="shared" si="90"/>
        <v>0</v>
      </c>
      <c r="Q202" s="41">
        <f t="shared" si="91"/>
        <v>133000</v>
      </c>
    </row>
    <row r="203" spans="1:17" x14ac:dyDescent="0.2">
      <c r="A203" s="91"/>
      <c r="B203" s="93"/>
      <c r="C203" s="95"/>
      <c r="D203" s="36"/>
      <c r="E203" s="42"/>
      <c r="F203" s="43"/>
      <c r="G203" s="43"/>
      <c r="H203" s="43"/>
      <c r="I203" s="43"/>
      <c r="J203" s="34">
        <f t="shared" si="87"/>
        <v>0</v>
      </c>
      <c r="K203" s="55"/>
      <c r="L203" s="43"/>
      <c r="M203" s="34">
        <f t="shared" si="85"/>
        <v>0</v>
      </c>
      <c r="N203" s="55"/>
      <c r="O203" s="43"/>
      <c r="P203" s="34">
        <f t="shared" si="90"/>
        <v>0</v>
      </c>
      <c r="Q203" s="35">
        <f t="shared" si="91"/>
        <v>0</v>
      </c>
    </row>
    <row r="204" spans="1:17" x14ac:dyDescent="0.2">
      <c r="A204" s="91" t="s">
        <v>161</v>
      </c>
      <c r="B204" s="93"/>
      <c r="C204" s="95" t="s">
        <v>162</v>
      </c>
      <c r="D204" s="36" t="s">
        <v>26</v>
      </c>
      <c r="E204" s="37">
        <v>0</v>
      </c>
      <c r="F204" s="38">
        <v>0</v>
      </c>
      <c r="G204" s="38">
        <v>5500</v>
      </c>
      <c r="H204" s="38">
        <v>0</v>
      </c>
      <c r="I204" s="38">
        <v>0</v>
      </c>
      <c r="J204" s="29">
        <f t="shared" si="87"/>
        <v>5500</v>
      </c>
      <c r="K204" s="44">
        <v>7000</v>
      </c>
      <c r="L204" s="38">
        <v>0</v>
      </c>
      <c r="M204" s="40">
        <f t="shared" si="85"/>
        <v>7000</v>
      </c>
      <c r="N204" s="44">
        <v>0</v>
      </c>
      <c r="O204" s="38">
        <v>0</v>
      </c>
      <c r="P204" s="40">
        <f t="shared" si="90"/>
        <v>0</v>
      </c>
      <c r="Q204" s="41">
        <f t="shared" si="91"/>
        <v>12500</v>
      </c>
    </row>
    <row r="205" spans="1:17" x14ac:dyDescent="0.2">
      <c r="A205" s="91"/>
      <c r="B205" s="93"/>
      <c r="C205" s="95"/>
      <c r="D205" s="36"/>
      <c r="E205" s="42"/>
      <c r="F205" s="43"/>
      <c r="G205" s="43"/>
      <c r="H205" s="43"/>
      <c r="I205" s="43"/>
      <c r="J205" s="34">
        <f t="shared" si="87"/>
        <v>0</v>
      </c>
      <c r="K205" s="55"/>
      <c r="L205" s="43"/>
      <c r="M205" s="34">
        <f t="shared" si="85"/>
        <v>0</v>
      </c>
      <c r="N205" s="55"/>
      <c r="O205" s="43"/>
      <c r="P205" s="34">
        <f t="shared" si="90"/>
        <v>0</v>
      </c>
      <c r="Q205" s="35">
        <f t="shared" si="91"/>
        <v>0</v>
      </c>
    </row>
    <row r="206" spans="1:17" x14ac:dyDescent="0.2">
      <c r="A206" s="91" t="s">
        <v>163</v>
      </c>
      <c r="B206" s="93"/>
      <c r="C206" s="95" t="s">
        <v>164</v>
      </c>
      <c r="D206" s="111"/>
      <c r="E206" s="37">
        <f>E208+E210+E212</f>
        <v>0</v>
      </c>
      <c r="F206" s="38">
        <f t="shared" ref="F206:I207" si="102">F208+F210+F212</f>
        <v>0</v>
      </c>
      <c r="G206" s="38">
        <f>G208+G210+G212</f>
        <v>79500</v>
      </c>
      <c r="H206" s="38">
        <f t="shared" ref="H206:I206" si="103">H208+H210+H212</f>
        <v>0</v>
      </c>
      <c r="I206" s="38">
        <f t="shared" si="103"/>
        <v>0</v>
      </c>
      <c r="J206" s="29">
        <f t="shared" si="87"/>
        <v>79500</v>
      </c>
      <c r="K206" s="44">
        <f t="shared" ref="K206:L207" si="104">K208+K210+K212</f>
        <v>0</v>
      </c>
      <c r="L206" s="38">
        <f t="shared" si="104"/>
        <v>0</v>
      </c>
      <c r="M206" s="40">
        <f t="shared" si="85"/>
        <v>0</v>
      </c>
      <c r="N206" s="44">
        <f t="shared" ref="N206:O207" si="105">N208+N210+N212</f>
        <v>0</v>
      </c>
      <c r="O206" s="38">
        <f t="shared" si="105"/>
        <v>0</v>
      </c>
      <c r="P206" s="40">
        <f t="shared" si="90"/>
        <v>0</v>
      </c>
      <c r="Q206" s="41">
        <f>P206+M206+J206</f>
        <v>79500</v>
      </c>
    </row>
    <row r="207" spans="1:17" x14ac:dyDescent="0.2">
      <c r="A207" s="91"/>
      <c r="B207" s="93"/>
      <c r="C207" s="95"/>
      <c r="D207" s="111"/>
      <c r="E207" s="31">
        <f>E209+E211+E213</f>
        <v>0</v>
      </c>
      <c r="F207" s="32">
        <f t="shared" si="102"/>
        <v>0</v>
      </c>
      <c r="G207" s="32">
        <f t="shared" si="102"/>
        <v>0</v>
      </c>
      <c r="H207" s="32">
        <f t="shared" si="102"/>
        <v>0</v>
      </c>
      <c r="I207" s="32">
        <f t="shared" si="102"/>
        <v>0</v>
      </c>
      <c r="J207" s="34">
        <f t="shared" si="87"/>
        <v>0</v>
      </c>
      <c r="K207" s="57">
        <f t="shared" si="104"/>
        <v>0</v>
      </c>
      <c r="L207" s="32">
        <f t="shared" si="104"/>
        <v>0</v>
      </c>
      <c r="M207" s="34">
        <f t="shared" si="85"/>
        <v>0</v>
      </c>
      <c r="N207" s="57">
        <f t="shared" si="105"/>
        <v>0</v>
      </c>
      <c r="O207" s="32">
        <f t="shared" si="105"/>
        <v>0</v>
      </c>
      <c r="P207" s="34">
        <f t="shared" si="90"/>
        <v>0</v>
      </c>
      <c r="Q207" s="35">
        <f>P207+M207+J207</f>
        <v>0</v>
      </c>
    </row>
    <row r="208" spans="1:17" x14ac:dyDescent="0.2">
      <c r="A208" s="91"/>
      <c r="B208" s="93" t="s">
        <v>165</v>
      </c>
      <c r="C208" s="95" t="s">
        <v>282</v>
      </c>
      <c r="D208" s="36" t="s">
        <v>31</v>
      </c>
      <c r="E208" s="37">
        <v>0</v>
      </c>
      <c r="F208" s="38">
        <v>0</v>
      </c>
      <c r="G208" s="38">
        <v>62000</v>
      </c>
      <c r="H208" s="38">
        <v>0</v>
      </c>
      <c r="I208" s="38">
        <v>0</v>
      </c>
      <c r="J208" s="29">
        <f>SUM(E208:I208)</f>
        <v>62000</v>
      </c>
      <c r="K208" s="44">
        <v>0</v>
      </c>
      <c r="L208" s="38">
        <v>0</v>
      </c>
      <c r="M208" s="40">
        <f t="shared" ref="M208:M217" si="106">SUM(K208:L208)</f>
        <v>0</v>
      </c>
      <c r="N208" s="44">
        <v>0</v>
      </c>
      <c r="O208" s="38">
        <v>0</v>
      </c>
      <c r="P208" s="40">
        <f t="shared" si="90"/>
        <v>0</v>
      </c>
      <c r="Q208" s="41">
        <f t="shared" si="91"/>
        <v>62000</v>
      </c>
    </row>
    <row r="209" spans="1:17" x14ac:dyDescent="0.2">
      <c r="A209" s="91"/>
      <c r="B209" s="93"/>
      <c r="C209" s="9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106"/>
        <v>0</v>
      </c>
      <c r="N209" s="55"/>
      <c r="O209" s="43"/>
      <c r="P209" s="34">
        <f t="shared" si="90"/>
        <v>0</v>
      </c>
      <c r="Q209" s="35">
        <f t="shared" si="91"/>
        <v>0</v>
      </c>
    </row>
    <row r="210" spans="1:17" ht="12.75" customHeight="1" x14ac:dyDescent="0.2">
      <c r="A210" s="91"/>
      <c r="B210" s="93" t="s">
        <v>165</v>
      </c>
      <c r="C210" s="95" t="s">
        <v>283</v>
      </c>
      <c r="D210" s="36" t="s">
        <v>31</v>
      </c>
      <c r="E210" s="37">
        <v>0</v>
      </c>
      <c r="F210" s="38">
        <v>0</v>
      </c>
      <c r="G210" s="38">
        <v>8000</v>
      </c>
      <c r="H210" s="38">
        <v>0</v>
      </c>
      <c r="I210" s="38">
        <v>0</v>
      </c>
      <c r="J210" s="29">
        <f t="shared" si="87"/>
        <v>8000</v>
      </c>
      <c r="K210" s="44">
        <v>0</v>
      </c>
      <c r="L210" s="38">
        <v>0</v>
      </c>
      <c r="M210" s="40">
        <f t="shared" si="106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8000</v>
      </c>
    </row>
    <row r="211" spans="1:17" x14ac:dyDescent="0.2">
      <c r="A211" s="91"/>
      <c r="B211" s="93"/>
      <c r="C211" s="95"/>
      <c r="D211" s="36"/>
      <c r="E211" s="31"/>
      <c r="F211" s="43"/>
      <c r="G211" s="43"/>
      <c r="H211" s="43"/>
      <c r="I211" s="43"/>
      <c r="J211" s="34">
        <f t="shared" si="87"/>
        <v>0</v>
      </c>
      <c r="K211" s="55"/>
      <c r="L211" s="43"/>
      <c r="M211" s="34">
        <f t="shared" si="106"/>
        <v>0</v>
      </c>
      <c r="N211" s="55"/>
      <c r="O211" s="43"/>
      <c r="P211" s="34">
        <f t="shared" si="90"/>
        <v>0</v>
      </c>
      <c r="Q211" s="35">
        <f t="shared" si="91"/>
        <v>0</v>
      </c>
    </row>
    <row r="212" spans="1:17" x14ac:dyDescent="0.2">
      <c r="A212" s="91"/>
      <c r="B212" s="93" t="s">
        <v>165</v>
      </c>
      <c r="C212" s="95" t="s">
        <v>284</v>
      </c>
      <c r="D212" s="36" t="s">
        <v>31</v>
      </c>
      <c r="E212" s="37">
        <v>0</v>
      </c>
      <c r="F212" s="38">
        <v>0</v>
      </c>
      <c r="G212" s="38">
        <v>9500</v>
      </c>
      <c r="H212" s="38">
        <v>0</v>
      </c>
      <c r="I212" s="38">
        <v>0</v>
      </c>
      <c r="J212" s="29">
        <f t="shared" ref="J212:J213" si="107">SUM(E212:I212)</f>
        <v>9500</v>
      </c>
      <c r="K212" s="44">
        <v>0</v>
      </c>
      <c r="L212" s="38">
        <v>0</v>
      </c>
      <c r="M212" s="40">
        <f t="shared" si="106"/>
        <v>0</v>
      </c>
      <c r="N212" s="44">
        <v>0</v>
      </c>
      <c r="O212" s="38">
        <v>0</v>
      </c>
      <c r="P212" s="40">
        <f t="shared" ref="P212:P213" si="108">SUM(N212:O212)</f>
        <v>0</v>
      </c>
      <c r="Q212" s="41">
        <f t="shared" si="91"/>
        <v>9500</v>
      </c>
    </row>
    <row r="213" spans="1:17" x14ac:dyDescent="0.2">
      <c r="A213" s="91"/>
      <c r="B213" s="93"/>
      <c r="C213" s="95"/>
      <c r="D213" s="36"/>
      <c r="E213" s="31"/>
      <c r="F213" s="43"/>
      <c r="G213" s="43"/>
      <c r="H213" s="43"/>
      <c r="I213" s="43"/>
      <c r="J213" s="34">
        <f t="shared" si="107"/>
        <v>0</v>
      </c>
      <c r="K213" s="55"/>
      <c r="L213" s="43"/>
      <c r="M213" s="34">
        <f t="shared" si="106"/>
        <v>0</v>
      </c>
      <c r="N213" s="55"/>
      <c r="O213" s="43"/>
      <c r="P213" s="34">
        <f t="shared" si="108"/>
        <v>0</v>
      </c>
      <c r="Q213" s="35">
        <f t="shared" si="91"/>
        <v>0</v>
      </c>
    </row>
    <row r="214" spans="1:17" x14ac:dyDescent="0.2">
      <c r="A214" s="91" t="s">
        <v>166</v>
      </c>
      <c r="B214" s="93"/>
      <c r="C214" s="95" t="s">
        <v>285</v>
      </c>
      <c r="D214" s="36" t="s">
        <v>71</v>
      </c>
      <c r="E214" s="37">
        <v>47631</v>
      </c>
      <c r="F214" s="38">
        <v>16648</v>
      </c>
      <c r="G214" s="38">
        <v>15449</v>
      </c>
      <c r="H214" s="38">
        <v>300</v>
      </c>
      <c r="I214" s="38">
        <v>0</v>
      </c>
      <c r="J214" s="29">
        <f t="shared" si="87"/>
        <v>80028</v>
      </c>
      <c r="K214" s="44">
        <v>0</v>
      </c>
      <c r="L214" s="38">
        <v>0</v>
      </c>
      <c r="M214" s="40">
        <f t="shared" si="106"/>
        <v>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80028</v>
      </c>
    </row>
    <row r="215" spans="1:17" x14ac:dyDescent="0.2">
      <c r="A215" s="91"/>
      <c r="B215" s="93"/>
      <c r="C215" s="95"/>
      <c r="D215" s="36"/>
      <c r="E215" s="42"/>
      <c r="F215" s="43"/>
      <c r="G215" s="43"/>
      <c r="H215" s="43"/>
      <c r="I215" s="43"/>
      <c r="J215" s="34">
        <f t="shared" si="87"/>
        <v>0</v>
      </c>
      <c r="K215" s="55"/>
      <c r="L215" s="43"/>
      <c r="M215" s="34">
        <f t="shared" si="106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2">
      <c r="A216" s="91" t="s">
        <v>167</v>
      </c>
      <c r="B216" s="93"/>
      <c r="C216" s="95" t="s">
        <v>168</v>
      </c>
      <c r="D216" s="36" t="s">
        <v>71</v>
      </c>
      <c r="E216" s="37">
        <v>0</v>
      </c>
      <c r="F216" s="38">
        <v>0</v>
      </c>
      <c r="G216" s="38">
        <v>2000</v>
      </c>
      <c r="H216" s="38">
        <v>0</v>
      </c>
      <c r="I216" s="38">
        <v>0</v>
      </c>
      <c r="J216" s="29">
        <f t="shared" si="87"/>
        <v>2000</v>
      </c>
      <c r="K216" s="44">
        <v>401307</v>
      </c>
      <c r="L216" s="38">
        <v>0</v>
      </c>
      <c r="M216" s="40">
        <f t="shared" si="106"/>
        <v>401307</v>
      </c>
      <c r="N216" s="44">
        <v>0</v>
      </c>
      <c r="O216" s="38">
        <v>0</v>
      </c>
      <c r="P216" s="40">
        <f t="shared" si="90"/>
        <v>0</v>
      </c>
      <c r="Q216" s="41">
        <f t="shared" si="91"/>
        <v>403307</v>
      </c>
    </row>
    <row r="217" spans="1:17" ht="12.75" customHeight="1" thickBot="1" x14ac:dyDescent="0.25">
      <c r="A217" s="92"/>
      <c r="B217" s="94"/>
      <c r="C217" s="96"/>
      <c r="D217" s="50"/>
      <c r="E217" s="51"/>
      <c r="F217" s="45"/>
      <c r="G217" s="45"/>
      <c r="H217" s="45"/>
      <c r="I217" s="45"/>
      <c r="J217" s="24">
        <f t="shared" si="87"/>
        <v>0</v>
      </c>
      <c r="K217" s="56"/>
      <c r="L217" s="45"/>
      <c r="M217" s="24">
        <f t="shared" si="106"/>
        <v>0</v>
      </c>
      <c r="N217" s="56"/>
      <c r="O217" s="45"/>
      <c r="P217" s="24">
        <f t="shared" si="90"/>
        <v>0</v>
      </c>
      <c r="Q217" s="25">
        <f t="shared" si="91"/>
        <v>0</v>
      </c>
    </row>
    <row r="218" spans="1:17" ht="13.5" customHeight="1" thickBot="1" x14ac:dyDescent="0.25">
      <c r="D218" s="4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 customHeight="1" x14ac:dyDescent="0.2">
      <c r="A219" s="104" t="s">
        <v>169</v>
      </c>
      <c r="B219" s="105"/>
      <c r="C219" s="108" t="s">
        <v>170</v>
      </c>
      <c r="D219" s="101"/>
      <c r="E219" s="16">
        <f>E221+E223+E225+E227+E229+E231+E233+E235+E237+E239</f>
        <v>121433</v>
      </c>
      <c r="F219" s="17">
        <f t="shared" ref="F219:I220" si="109">F221+F223+F225+F227+F229+F231+F233+F235+F237+F239</f>
        <v>42490</v>
      </c>
      <c r="G219" s="17">
        <f t="shared" si="109"/>
        <v>42033</v>
      </c>
      <c r="H219" s="17">
        <f t="shared" si="109"/>
        <v>10752</v>
      </c>
      <c r="I219" s="17">
        <f t="shared" si="109"/>
        <v>0</v>
      </c>
      <c r="J219" s="19">
        <f t="shared" ref="J219:J240" si="110">SUM(E219:I219)</f>
        <v>216708</v>
      </c>
      <c r="K219" s="52">
        <f>K221+K223+K225+K227+K229+K231+K233+K235+K237+K239</f>
        <v>0</v>
      </c>
      <c r="L219" s="17">
        <f>L221+L223+L225+L227+L229+L231+L233+L235+L237+L239</f>
        <v>0</v>
      </c>
      <c r="M219" s="19">
        <f t="shared" ref="M219:M240" si="111">SUM(K219:L219)</f>
        <v>0</v>
      </c>
      <c r="N219" s="52">
        <f>N221+N223+N225+N227+N229+N231+N233+N235+N237+N239</f>
        <v>0</v>
      </c>
      <c r="O219" s="17">
        <f>O221+O223+O225+O227+O229+O231+O233+O235+O237+O239</f>
        <v>0</v>
      </c>
      <c r="P219" s="19">
        <f t="shared" ref="P219:P240" si="112">SUM(N219:O219)</f>
        <v>0</v>
      </c>
      <c r="Q219" s="20">
        <f t="shared" ref="Q219:Q240" si="113">P219+M219+J219</f>
        <v>216708</v>
      </c>
    </row>
    <row r="220" spans="1:17" ht="13.5" thickBot="1" x14ac:dyDescent="0.25">
      <c r="A220" s="106"/>
      <c r="B220" s="107"/>
      <c r="C220" s="109"/>
      <c r="D220" s="102"/>
      <c r="E220" s="21">
        <f>E222+E224+E226+E228+E230+E232+E234+E236+E238+E240</f>
        <v>0</v>
      </c>
      <c r="F220" s="22">
        <f t="shared" si="109"/>
        <v>0</v>
      </c>
      <c r="G220" s="22">
        <f t="shared" si="109"/>
        <v>0</v>
      </c>
      <c r="H220" s="22">
        <f t="shared" si="109"/>
        <v>0</v>
      </c>
      <c r="I220" s="22">
        <f t="shared" si="109"/>
        <v>0</v>
      </c>
      <c r="J220" s="24">
        <f t="shared" si="110"/>
        <v>0</v>
      </c>
      <c r="K220" s="53">
        <f>K222+K224+K226+K228+K230+K232+K234+K236+K238+K240</f>
        <v>0</v>
      </c>
      <c r="L220" s="22">
        <f>L222+L224+L226+L228+L230+L232+L234+L236+L238+L240</f>
        <v>0</v>
      </c>
      <c r="M220" s="24">
        <f t="shared" si="111"/>
        <v>0</v>
      </c>
      <c r="N220" s="53">
        <f>N222+N224+N226+N228+N230+N232+N234+N236+N238+N240</f>
        <v>0</v>
      </c>
      <c r="O220" s="22">
        <f>O222+O224+O226+O228+O230+O232+O234+O236+O238+O240</f>
        <v>0</v>
      </c>
      <c r="P220" s="24">
        <f t="shared" si="112"/>
        <v>0</v>
      </c>
      <c r="Q220" s="25">
        <f t="shared" si="113"/>
        <v>0</v>
      </c>
    </row>
    <row r="221" spans="1:17" ht="12.75" customHeight="1" x14ac:dyDescent="0.2">
      <c r="A221" s="103" t="s">
        <v>171</v>
      </c>
      <c r="B221" s="98"/>
      <c r="C221" s="100" t="s">
        <v>172</v>
      </c>
      <c r="D221" s="49" t="s">
        <v>173</v>
      </c>
      <c r="E221" s="26">
        <v>0</v>
      </c>
      <c r="F221" s="27">
        <v>0</v>
      </c>
      <c r="G221" s="27">
        <v>0</v>
      </c>
      <c r="H221" s="27">
        <v>1230</v>
      </c>
      <c r="I221" s="27">
        <v>0</v>
      </c>
      <c r="J221" s="29">
        <f t="shared" si="110"/>
        <v>1230</v>
      </c>
      <c r="K221" s="54">
        <v>0</v>
      </c>
      <c r="L221" s="27">
        <v>0</v>
      </c>
      <c r="M221" s="29">
        <f>SUM(K221:L221)</f>
        <v>0</v>
      </c>
      <c r="N221" s="54">
        <v>0</v>
      </c>
      <c r="O221" s="27">
        <v>0</v>
      </c>
      <c r="P221" s="29">
        <f t="shared" si="112"/>
        <v>0</v>
      </c>
      <c r="Q221" s="30">
        <f t="shared" si="113"/>
        <v>1230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/>
      <c r="I222" s="43"/>
      <c r="J222" s="34">
        <f t="shared" si="110"/>
        <v>0</v>
      </c>
      <c r="K222" s="55"/>
      <c r="L222" s="43"/>
      <c r="M222" s="34">
        <f t="shared" si="111"/>
        <v>0</v>
      </c>
      <c r="N222" s="55"/>
      <c r="O222" s="43"/>
      <c r="P222" s="34">
        <f t="shared" si="112"/>
        <v>0</v>
      </c>
      <c r="Q222" s="35">
        <f t="shared" si="113"/>
        <v>0</v>
      </c>
    </row>
    <row r="223" spans="1:17" x14ac:dyDescent="0.2">
      <c r="A223" s="91" t="s">
        <v>174</v>
      </c>
      <c r="B223" s="93"/>
      <c r="C223" s="95" t="s">
        <v>175</v>
      </c>
      <c r="D223" s="36" t="s">
        <v>176</v>
      </c>
      <c r="E223" s="37">
        <v>0</v>
      </c>
      <c r="F223" s="38">
        <v>0</v>
      </c>
      <c r="G223" s="38">
        <v>0</v>
      </c>
      <c r="H223" s="38">
        <v>1162</v>
      </c>
      <c r="I223" s="38">
        <v>0</v>
      </c>
      <c r="J223" s="29">
        <f t="shared" si="110"/>
        <v>1162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112"/>
        <v>0</v>
      </c>
      <c r="Q223" s="41">
        <f t="shared" si="113"/>
        <v>1162</v>
      </c>
    </row>
    <row r="224" spans="1:17" x14ac:dyDescent="0.2">
      <c r="A224" s="91"/>
      <c r="B224" s="93"/>
      <c r="C224" s="95"/>
      <c r="D224" s="36"/>
      <c r="E224" s="42"/>
      <c r="F224" s="43"/>
      <c r="G224" s="43"/>
      <c r="H224" s="43"/>
      <c r="I224" s="43"/>
      <c r="J224" s="34">
        <f t="shared" si="110"/>
        <v>0</v>
      </c>
      <c r="K224" s="55"/>
      <c r="L224" s="43"/>
      <c r="M224" s="34">
        <f t="shared" si="111"/>
        <v>0</v>
      </c>
      <c r="N224" s="55"/>
      <c r="O224" s="43"/>
      <c r="P224" s="34">
        <f t="shared" si="112"/>
        <v>0</v>
      </c>
      <c r="Q224" s="35">
        <f t="shared" si="113"/>
        <v>0</v>
      </c>
    </row>
    <row r="225" spans="1:17" ht="12.75" customHeight="1" x14ac:dyDescent="0.2">
      <c r="A225" s="91" t="s">
        <v>177</v>
      </c>
      <c r="B225" s="93"/>
      <c r="C225" s="95" t="s">
        <v>178</v>
      </c>
      <c r="D225" s="36" t="s">
        <v>173</v>
      </c>
      <c r="E225" s="37">
        <v>0</v>
      </c>
      <c r="F225" s="38">
        <v>0</v>
      </c>
      <c r="G225" s="38">
        <v>600</v>
      </c>
      <c r="H225" s="38">
        <v>0</v>
      </c>
      <c r="I225" s="38">
        <v>0</v>
      </c>
      <c r="J225" s="29">
        <f t="shared" si="110"/>
        <v>600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112"/>
        <v>0</v>
      </c>
      <c r="Q225" s="41">
        <f t="shared" si="113"/>
        <v>600</v>
      </c>
    </row>
    <row r="226" spans="1:17" x14ac:dyDescent="0.2">
      <c r="A226" s="91"/>
      <c r="B226" s="93"/>
      <c r="C226" s="95"/>
      <c r="D226" s="36"/>
      <c r="E226" s="42"/>
      <c r="F226" s="43"/>
      <c r="G226" s="43"/>
      <c r="H226" s="43"/>
      <c r="I226" s="43"/>
      <c r="J226" s="34">
        <f t="shared" si="110"/>
        <v>0</v>
      </c>
      <c r="K226" s="55"/>
      <c r="L226" s="43"/>
      <c r="M226" s="34">
        <f t="shared" si="111"/>
        <v>0</v>
      </c>
      <c r="N226" s="55"/>
      <c r="O226" s="43"/>
      <c r="P226" s="34">
        <f t="shared" si="112"/>
        <v>0</v>
      </c>
      <c r="Q226" s="35">
        <f t="shared" si="113"/>
        <v>0</v>
      </c>
    </row>
    <row r="227" spans="1:17" ht="12.75" customHeight="1" x14ac:dyDescent="0.2">
      <c r="A227" s="91" t="s">
        <v>179</v>
      </c>
      <c r="B227" s="93"/>
      <c r="C227" s="95" t="s">
        <v>180</v>
      </c>
      <c r="D227" s="36" t="s">
        <v>181</v>
      </c>
      <c r="E227" s="37">
        <v>21433</v>
      </c>
      <c r="F227" s="38">
        <v>7490</v>
      </c>
      <c r="G227" s="61">
        <v>1380</v>
      </c>
      <c r="H227" s="38">
        <v>200</v>
      </c>
      <c r="I227" s="38">
        <v>0</v>
      </c>
      <c r="J227" s="29">
        <f t="shared" si="110"/>
        <v>30503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2"/>
        <v>0</v>
      </c>
      <c r="Q227" s="41">
        <f t="shared" si="113"/>
        <v>30503</v>
      </c>
    </row>
    <row r="228" spans="1:17" x14ac:dyDescent="0.2">
      <c r="A228" s="91"/>
      <c r="B228" s="93"/>
      <c r="C228" s="95"/>
      <c r="D228" s="36"/>
      <c r="E228" s="42"/>
      <c r="F228" s="43"/>
      <c r="G228" s="43"/>
      <c r="H228" s="43"/>
      <c r="I228" s="43"/>
      <c r="J228" s="34">
        <f t="shared" si="110"/>
        <v>0</v>
      </c>
      <c r="K228" s="55"/>
      <c r="L228" s="43"/>
      <c r="M228" s="34">
        <f t="shared" si="111"/>
        <v>0</v>
      </c>
      <c r="N228" s="55"/>
      <c r="O228" s="43"/>
      <c r="P228" s="34">
        <f t="shared" si="112"/>
        <v>0</v>
      </c>
      <c r="Q228" s="35">
        <f t="shared" si="113"/>
        <v>0</v>
      </c>
    </row>
    <row r="229" spans="1:17" ht="12.75" customHeight="1" x14ac:dyDescent="0.2">
      <c r="A229" s="91" t="s">
        <v>179</v>
      </c>
      <c r="B229" s="93"/>
      <c r="C229" s="95" t="s">
        <v>180</v>
      </c>
      <c r="D229" s="36" t="s">
        <v>182</v>
      </c>
      <c r="E229" s="37">
        <v>100000</v>
      </c>
      <c r="F229" s="38">
        <v>35000</v>
      </c>
      <c r="G229" s="38">
        <v>20280</v>
      </c>
      <c r="H229" s="38">
        <v>750</v>
      </c>
      <c r="I229" s="38">
        <v>0</v>
      </c>
      <c r="J229" s="29">
        <f t="shared" si="110"/>
        <v>156030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2"/>
        <v>0</v>
      </c>
      <c r="Q229" s="41">
        <f t="shared" si="113"/>
        <v>156030</v>
      </c>
    </row>
    <row r="230" spans="1:17" x14ac:dyDescent="0.2">
      <c r="A230" s="91"/>
      <c r="B230" s="93"/>
      <c r="C230" s="95"/>
      <c r="D230" s="36"/>
      <c r="E230" s="42"/>
      <c r="F230" s="43"/>
      <c r="G230" s="43"/>
      <c r="H230" s="43"/>
      <c r="I230" s="43"/>
      <c r="J230" s="34">
        <f t="shared" si="110"/>
        <v>0</v>
      </c>
      <c r="K230" s="55"/>
      <c r="L230" s="43"/>
      <c r="M230" s="34">
        <f t="shared" si="111"/>
        <v>0</v>
      </c>
      <c r="N230" s="55"/>
      <c r="O230" s="43"/>
      <c r="P230" s="34">
        <f t="shared" si="112"/>
        <v>0</v>
      </c>
      <c r="Q230" s="35">
        <f t="shared" si="113"/>
        <v>0</v>
      </c>
    </row>
    <row r="231" spans="1:17" x14ac:dyDescent="0.2">
      <c r="A231" s="91" t="s">
        <v>183</v>
      </c>
      <c r="B231" s="93"/>
      <c r="C231" s="95" t="s">
        <v>184</v>
      </c>
      <c r="D231" s="36" t="s">
        <v>173</v>
      </c>
      <c r="E231" s="37">
        <v>0</v>
      </c>
      <c r="F231" s="38">
        <v>0</v>
      </c>
      <c r="G231" s="38">
        <v>12600</v>
      </c>
      <c r="H231" s="38">
        <v>0</v>
      </c>
      <c r="I231" s="38">
        <v>0</v>
      </c>
      <c r="J231" s="29">
        <f t="shared" si="110"/>
        <v>12600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2"/>
        <v>0</v>
      </c>
      <c r="Q231" s="41">
        <f t="shared" si="113"/>
        <v>12600</v>
      </c>
    </row>
    <row r="232" spans="1:17" x14ac:dyDescent="0.2">
      <c r="A232" s="91"/>
      <c r="B232" s="93"/>
      <c r="C232" s="95"/>
      <c r="D232" s="36"/>
      <c r="E232" s="42"/>
      <c r="F232" s="43"/>
      <c r="G232" s="43"/>
      <c r="H232" s="43"/>
      <c r="I232" s="43"/>
      <c r="J232" s="34">
        <f t="shared" si="110"/>
        <v>0</v>
      </c>
      <c r="K232" s="55"/>
      <c r="L232" s="43"/>
      <c r="M232" s="34">
        <f t="shared" si="111"/>
        <v>0</v>
      </c>
      <c r="N232" s="55"/>
      <c r="O232" s="43"/>
      <c r="P232" s="34">
        <f t="shared" si="112"/>
        <v>0</v>
      </c>
      <c r="Q232" s="35">
        <f t="shared" si="113"/>
        <v>0</v>
      </c>
    </row>
    <row r="233" spans="1:17" ht="12.75" customHeight="1" x14ac:dyDescent="0.2">
      <c r="A233" s="91" t="s">
        <v>185</v>
      </c>
      <c r="B233" s="93"/>
      <c r="C233" s="95" t="s">
        <v>186</v>
      </c>
      <c r="D233" s="36" t="s">
        <v>187</v>
      </c>
      <c r="E233" s="37">
        <v>0</v>
      </c>
      <c r="F233" s="38">
        <v>0</v>
      </c>
      <c r="G233" s="38">
        <v>7173</v>
      </c>
      <c r="H233" s="38">
        <v>0</v>
      </c>
      <c r="I233" s="38">
        <v>0</v>
      </c>
      <c r="J233" s="29">
        <f t="shared" si="110"/>
        <v>7173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2"/>
        <v>0</v>
      </c>
      <c r="Q233" s="41">
        <f t="shared" si="113"/>
        <v>7173</v>
      </c>
    </row>
    <row r="234" spans="1:17" x14ac:dyDescent="0.2">
      <c r="A234" s="91"/>
      <c r="B234" s="93"/>
      <c r="C234" s="95"/>
      <c r="D234" s="36"/>
      <c r="E234" s="42"/>
      <c r="F234" s="43"/>
      <c r="G234" s="43"/>
      <c r="H234" s="43"/>
      <c r="I234" s="43"/>
      <c r="J234" s="34">
        <f t="shared" si="110"/>
        <v>0</v>
      </c>
      <c r="K234" s="55"/>
      <c r="L234" s="43"/>
      <c r="M234" s="34">
        <f t="shared" si="111"/>
        <v>0</v>
      </c>
      <c r="N234" s="55"/>
      <c r="O234" s="43"/>
      <c r="P234" s="34">
        <f t="shared" si="112"/>
        <v>0</v>
      </c>
      <c r="Q234" s="35">
        <f t="shared" si="113"/>
        <v>0</v>
      </c>
    </row>
    <row r="235" spans="1:17" ht="12.75" customHeight="1" x14ac:dyDescent="0.2">
      <c r="A235" s="91" t="s">
        <v>188</v>
      </c>
      <c r="B235" s="93"/>
      <c r="C235" s="95" t="s">
        <v>189</v>
      </c>
      <c r="D235" s="36" t="s">
        <v>173</v>
      </c>
      <c r="E235" s="37">
        <v>0</v>
      </c>
      <c r="F235" s="38">
        <v>0</v>
      </c>
      <c r="G235" s="38">
        <v>0</v>
      </c>
      <c r="H235" s="38">
        <v>570</v>
      </c>
      <c r="I235" s="38">
        <v>0</v>
      </c>
      <c r="J235" s="29">
        <f t="shared" si="110"/>
        <v>570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2"/>
        <v>0</v>
      </c>
      <c r="Q235" s="41">
        <f t="shared" si="113"/>
        <v>570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/>
      <c r="I236" s="43"/>
      <c r="J236" s="34">
        <f t="shared" si="110"/>
        <v>0</v>
      </c>
      <c r="K236" s="55"/>
      <c r="L236" s="43"/>
      <c r="M236" s="34">
        <f t="shared" si="111"/>
        <v>0</v>
      </c>
      <c r="N236" s="55"/>
      <c r="O236" s="43"/>
      <c r="P236" s="34">
        <f t="shared" si="112"/>
        <v>0</v>
      </c>
      <c r="Q236" s="35">
        <f t="shared" si="113"/>
        <v>0</v>
      </c>
    </row>
    <row r="237" spans="1:17" x14ac:dyDescent="0.2">
      <c r="A237" s="91" t="s">
        <v>190</v>
      </c>
      <c r="B237" s="93"/>
      <c r="C237" s="95" t="s">
        <v>191</v>
      </c>
      <c r="D237" s="36" t="s">
        <v>173</v>
      </c>
      <c r="E237" s="37">
        <v>0</v>
      </c>
      <c r="F237" s="38">
        <v>0</v>
      </c>
      <c r="G237" s="38">
        <v>0</v>
      </c>
      <c r="H237" s="38">
        <v>200</v>
      </c>
      <c r="I237" s="38">
        <v>0</v>
      </c>
      <c r="J237" s="29">
        <f t="shared" si="110"/>
        <v>200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2"/>
        <v>0</v>
      </c>
      <c r="Q237" s="41">
        <f t="shared" si="113"/>
        <v>200</v>
      </c>
    </row>
    <row r="238" spans="1:17" x14ac:dyDescent="0.2">
      <c r="A238" s="91"/>
      <c r="B238" s="93"/>
      <c r="C238" s="95"/>
      <c r="D238" s="36"/>
      <c r="E238" s="42"/>
      <c r="F238" s="43"/>
      <c r="G238" s="43"/>
      <c r="H238" s="43"/>
      <c r="I238" s="43"/>
      <c r="J238" s="34">
        <f t="shared" si="110"/>
        <v>0</v>
      </c>
      <c r="K238" s="55"/>
      <c r="L238" s="43"/>
      <c r="M238" s="34">
        <f t="shared" si="111"/>
        <v>0</v>
      </c>
      <c r="N238" s="55"/>
      <c r="O238" s="43"/>
      <c r="P238" s="34">
        <f t="shared" si="112"/>
        <v>0</v>
      </c>
      <c r="Q238" s="35">
        <f t="shared" si="113"/>
        <v>0</v>
      </c>
    </row>
    <row r="239" spans="1:17" x14ac:dyDescent="0.2">
      <c r="A239" s="91" t="s">
        <v>192</v>
      </c>
      <c r="B239" s="93"/>
      <c r="C239" s="95" t="s">
        <v>193</v>
      </c>
      <c r="D239" s="36" t="s">
        <v>194</v>
      </c>
      <c r="E239" s="37">
        <v>0</v>
      </c>
      <c r="F239" s="38">
        <v>0</v>
      </c>
      <c r="G239" s="38">
        <v>0</v>
      </c>
      <c r="H239" s="38">
        <v>6640</v>
      </c>
      <c r="I239" s="38">
        <v>0</v>
      </c>
      <c r="J239" s="29">
        <f t="shared" si="110"/>
        <v>6640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2"/>
        <v>0</v>
      </c>
      <c r="Q239" s="41">
        <f t="shared" si="113"/>
        <v>6640</v>
      </c>
    </row>
    <row r="240" spans="1:17" ht="12.75" customHeight="1" thickBot="1" x14ac:dyDescent="0.25">
      <c r="A240" s="92"/>
      <c r="B240" s="94"/>
      <c r="C240" s="96"/>
      <c r="D240" s="50"/>
      <c r="E240" s="51"/>
      <c r="F240" s="45"/>
      <c r="G240" s="45"/>
      <c r="H240" s="45"/>
      <c r="I240" s="45"/>
      <c r="J240" s="24">
        <f t="shared" si="110"/>
        <v>0</v>
      </c>
      <c r="K240" s="56"/>
      <c r="L240" s="45"/>
      <c r="M240" s="24">
        <f t="shared" si="111"/>
        <v>0</v>
      </c>
      <c r="N240" s="56"/>
      <c r="O240" s="45"/>
      <c r="P240" s="24">
        <f t="shared" si="112"/>
        <v>0</v>
      </c>
      <c r="Q240" s="25">
        <f t="shared" si="113"/>
        <v>0</v>
      </c>
    </row>
    <row r="241" spans="1:17" ht="13.5" customHeight="1" thickBot="1" x14ac:dyDescent="0.25">
      <c r="D241" s="4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">
      <c r="A242" s="104" t="s">
        <v>195</v>
      </c>
      <c r="B242" s="105"/>
      <c r="C242" s="108" t="s">
        <v>196</v>
      </c>
      <c r="D242" s="101"/>
      <c r="E242" s="16">
        <f>E244+E246+E248+E250+E252+E254+E256+E258+E260</f>
        <v>0</v>
      </c>
      <c r="F242" s="17">
        <f t="shared" ref="E242:I243" si="114">F244+F246+F248+F250+F252+F254+F256+F258+F260</f>
        <v>0</v>
      </c>
      <c r="G242" s="17">
        <f>G244+G246+G248+G250+G252+G254+G256+G258+G260</f>
        <v>80066</v>
      </c>
      <c r="H242" s="17">
        <f t="shared" si="114"/>
        <v>0</v>
      </c>
      <c r="I242" s="17">
        <f>I244+I246+I248+I250+I252+I254+I256+I258+I260</f>
        <v>14372</v>
      </c>
      <c r="J242" s="19">
        <f>SUM(E242:I242)</f>
        <v>94438</v>
      </c>
      <c r="K242" s="52">
        <f>K244+K246+K248+K250+K252+K254+K256+K258+K260</f>
        <v>16090</v>
      </c>
      <c r="L242" s="17">
        <f>L244+L246+L248+L250+L252+L254+L256+L258+L260</f>
        <v>0</v>
      </c>
      <c r="M242" s="19">
        <f>SUM(K242:L242)</f>
        <v>16090</v>
      </c>
      <c r="N242" s="52">
        <f>N244+N246+N248+N250+N252+N254+N256+N258+N260</f>
        <v>0</v>
      </c>
      <c r="O242" s="17">
        <f>O244+O246+O248+O250+O252+O254+O256+O258+O260</f>
        <v>76116</v>
      </c>
      <c r="P242" s="19">
        <f>SUM(N242:O242)</f>
        <v>76116</v>
      </c>
      <c r="Q242" s="20">
        <f>P242+M242+J242</f>
        <v>186644</v>
      </c>
    </row>
    <row r="243" spans="1:17" ht="13.5" thickBot="1" x14ac:dyDescent="0.25">
      <c r="A243" s="106"/>
      <c r="B243" s="107"/>
      <c r="C243" s="109"/>
      <c r="D243" s="102"/>
      <c r="E243" s="21">
        <f t="shared" si="114"/>
        <v>0</v>
      </c>
      <c r="F243" s="22">
        <f t="shared" si="114"/>
        <v>0</v>
      </c>
      <c r="G243" s="22">
        <f t="shared" si="114"/>
        <v>0</v>
      </c>
      <c r="H243" s="22">
        <f t="shared" si="114"/>
        <v>0</v>
      </c>
      <c r="I243" s="22">
        <f t="shared" si="114"/>
        <v>0</v>
      </c>
      <c r="J243" s="24">
        <f t="shared" ref="J243:J261" si="115">SUM(E243:I243)</f>
        <v>0</v>
      </c>
      <c r="K243" s="53">
        <f>K245+K247+K249+K251+K253+K255+K257+K259+K261</f>
        <v>0</v>
      </c>
      <c r="L243" s="22">
        <f>L245+L247+L249+L251+L253+L255+L257+L259+L261</f>
        <v>0</v>
      </c>
      <c r="M243" s="24">
        <f t="shared" ref="M243:M259" si="116">SUM(K243:L243)</f>
        <v>0</v>
      </c>
      <c r="N243" s="53">
        <f>N245+N247+N249+N251+N253+N255+N257+N259+N261</f>
        <v>0</v>
      </c>
      <c r="O243" s="22">
        <f>O245+O247+O249+O251+O253+O255+O257+O259+O261</f>
        <v>0</v>
      </c>
      <c r="P243" s="24">
        <f t="shared" ref="P243:P261" si="117">SUM(N243:O243)</f>
        <v>0</v>
      </c>
      <c r="Q243" s="25">
        <f t="shared" ref="Q243:Q261" si="118">P243+M243+J243</f>
        <v>0</v>
      </c>
    </row>
    <row r="244" spans="1:17" ht="12.75" customHeight="1" x14ac:dyDescent="0.2">
      <c r="A244" s="103" t="s">
        <v>197</v>
      </c>
      <c r="B244" s="98"/>
      <c r="C244" s="100" t="s">
        <v>198</v>
      </c>
      <c r="D244" s="110"/>
      <c r="E244" s="26">
        <v>0</v>
      </c>
      <c r="F244" s="27">
        <v>0</v>
      </c>
      <c r="G244" s="27">
        <v>0</v>
      </c>
      <c r="H244" s="27">
        <v>0</v>
      </c>
      <c r="I244" s="27">
        <v>0</v>
      </c>
      <c r="J244" s="29">
        <f t="shared" si="115"/>
        <v>0</v>
      </c>
      <c r="K244" s="54">
        <v>0</v>
      </c>
      <c r="L244" s="27">
        <v>0</v>
      </c>
      <c r="M244" s="29">
        <f>SUM(K244:L244)</f>
        <v>0</v>
      </c>
      <c r="N244" s="54">
        <v>0</v>
      </c>
      <c r="O244" s="27">
        <v>0</v>
      </c>
      <c r="P244" s="29">
        <f t="shared" si="117"/>
        <v>0</v>
      </c>
      <c r="Q244" s="30">
        <f t="shared" si="118"/>
        <v>0</v>
      </c>
    </row>
    <row r="245" spans="1:17" x14ac:dyDescent="0.2">
      <c r="A245" s="91"/>
      <c r="B245" s="93"/>
      <c r="C245" s="95"/>
      <c r="D245" s="111"/>
      <c r="E245" s="42"/>
      <c r="F245" s="43"/>
      <c r="G245" s="43"/>
      <c r="H245" s="43"/>
      <c r="I245" s="43"/>
      <c r="J245" s="34"/>
      <c r="K245" s="55"/>
      <c r="L245" s="43"/>
      <c r="M245" s="34">
        <f t="shared" si="116"/>
        <v>0</v>
      </c>
      <c r="N245" s="55"/>
      <c r="O245" s="43"/>
      <c r="P245" s="34">
        <f t="shared" si="117"/>
        <v>0</v>
      </c>
      <c r="Q245" s="35">
        <f t="shared" si="118"/>
        <v>0</v>
      </c>
    </row>
    <row r="246" spans="1:17" x14ac:dyDescent="0.2">
      <c r="A246" s="91" t="s">
        <v>199</v>
      </c>
      <c r="B246" s="93"/>
      <c r="C246" s="95" t="s">
        <v>200</v>
      </c>
      <c r="D246" s="36" t="s">
        <v>26</v>
      </c>
      <c r="E246" s="37">
        <v>0</v>
      </c>
      <c r="F246" s="38">
        <v>0</v>
      </c>
      <c r="G246" s="38">
        <v>79900</v>
      </c>
      <c r="H246" s="38">
        <v>0</v>
      </c>
      <c r="I246" s="38">
        <v>0</v>
      </c>
      <c r="J246" s="29">
        <f t="shared" si="115"/>
        <v>79900</v>
      </c>
      <c r="K246" s="44">
        <v>0</v>
      </c>
      <c r="L246" s="38">
        <v>0</v>
      </c>
      <c r="M246" s="40">
        <f>SUM(K246:L246)</f>
        <v>0</v>
      </c>
      <c r="N246" s="44">
        <v>0</v>
      </c>
      <c r="O246" s="38">
        <v>0</v>
      </c>
      <c r="P246" s="40">
        <f t="shared" si="117"/>
        <v>0</v>
      </c>
      <c r="Q246" s="41">
        <f t="shared" si="118"/>
        <v>79900</v>
      </c>
    </row>
    <row r="247" spans="1:17" x14ac:dyDescent="0.2">
      <c r="A247" s="91"/>
      <c r="B247" s="93"/>
      <c r="C247" s="95"/>
      <c r="D247" s="36"/>
      <c r="E247" s="42"/>
      <c r="F247" s="43"/>
      <c r="G247" s="43"/>
      <c r="H247" s="43"/>
      <c r="I247" s="43"/>
      <c r="J247" s="34">
        <f t="shared" si="115"/>
        <v>0</v>
      </c>
      <c r="K247" s="55"/>
      <c r="L247" s="43"/>
      <c r="M247" s="34">
        <f t="shared" si="116"/>
        <v>0</v>
      </c>
      <c r="N247" s="55"/>
      <c r="O247" s="43"/>
      <c r="P247" s="34">
        <f t="shared" si="117"/>
        <v>0</v>
      </c>
      <c r="Q247" s="35">
        <f t="shared" si="118"/>
        <v>0</v>
      </c>
    </row>
    <row r="248" spans="1:17" x14ac:dyDescent="0.2">
      <c r="A248" s="91" t="s">
        <v>201</v>
      </c>
      <c r="B248" s="93"/>
      <c r="C248" s="95" t="s">
        <v>202</v>
      </c>
      <c r="D248" s="36" t="s">
        <v>120</v>
      </c>
      <c r="E248" s="37">
        <v>0</v>
      </c>
      <c r="F248" s="38">
        <v>0</v>
      </c>
      <c r="G248" s="38">
        <v>0</v>
      </c>
      <c r="H248" s="38">
        <v>0</v>
      </c>
      <c r="I248" s="38">
        <v>1590</v>
      </c>
      <c r="J248" s="29">
        <f t="shared" si="115"/>
        <v>1590</v>
      </c>
      <c r="K248" s="44"/>
      <c r="L248" s="38">
        <v>0</v>
      </c>
      <c r="M248" s="40">
        <f>SUM(K248:L248)</f>
        <v>0</v>
      </c>
      <c r="N248" s="44">
        <v>0</v>
      </c>
      <c r="O248" s="38">
        <v>28202</v>
      </c>
      <c r="P248" s="40">
        <f t="shared" si="117"/>
        <v>28202</v>
      </c>
      <c r="Q248" s="41">
        <f t="shared" si="118"/>
        <v>29792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/>
      <c r="J249" s="34">
        <f t="shared" si="115"/>
        <v>0</v>
      </c>
      <c r="K249" s="55"/>
      <c r="L249" s="43"/>
      <c r="M249" s="34">
        <f t="shared" si="116"/>
        <v>0</v>
      </c>
      <c r="N249" s="55"/>
      <c r="O249" s="43"/>
      <c r="P249" s="34">
        <f t="shared" si="117"/>
        <v>0</v>
      </c>
      <c r="Q249" s="35">
        <f t="shared" si="118"/>
        <v>0</v>
      </c>
    </row>
    <row r="250" spans="1:17" x14ac:dyDescent="0.2">
      <c r="A250" s="91" t="s">
        <v>201</v>
      </c>
      <c r="B250" s="93"/>
      <c r="C250" s="95" t="s">
        <v>202</v>
      </c>
      <c r="D250" s="36" t="s">
        <v>26</v>
      </c>
      <c r="E250" s="37">
        <v>0</v>
      </c>
      <c r="F250" s="38">
        <v>0</v>
      </c>
      <c r="G250" s="38">
        <v>0</v>
      </c>
      <c r="H250" s="38">
        <v>0</v>
      </c>
      <c r="I250" s="38">
        <v>0</v>
      </c>
      <c r="J250" s="29">
        <f t="shared" si="115"/>
        <v>0</v>
      </c>
      <c r="K250" s="44">
        <v>11090</v>
      </c>
      <c r="L250" s="38">
        <v>0</v>
      </c>
      <c r="M250" s="40">
        <f>SUM(K250:L250)</f>
        <v>11090</v>
      </c>
      <c r="N250" s="44">
        <v>0</v>
      </c>
      <c r="O250" s="38">
        <v>0</v>
      </c>
      <c r="P250" s="40">
        <f t="shared" si="117"/>
        <v>0</v>
      </c>
      <c r="Q250" s="41">
        <f t="shared" si="118"/>
        <v>11090</v>
      </c>
    </row>
    <row r="251" spans="1:17" x14ac:dyDescent="0.2">
      <c r="A251" s="91"/>
      <c r="B251" s="93"/>
      <c r="C251" s="95"/>
      <c r="D251" s="36"/>
      <c r="E251" s="42"/>
      <c r="F251" s="43"/>
      <c r="G251" s="43"/>
      <c r="H251" s="43"/>
      <c r="I251" s="43"/>
      <c r="J251" s="34">
        <f t="shared" si="115"/>
        <v>0</v>
      </c>
      <c r="K251" s="55"/>
      <c r="L251" s="43"/>
      <c r="M251" s="34">
        <f t="shared" si="116"/>
        <v>0</v>
      </c>
      <c r="N251" s="55"/>
      <c r="O251" s="43"/>
      <c r="P251" s="34">
        <f t="shared" si="117"/>
        <v>0</v>
      </c>
      <c r="Q251" s="35">
        <f t="shared" si="118"/>
        <v>0</v>
      </c>
    </row>
    <row r="252" spans="1:17" ht="12.75" customHeight="1" x14ac:dyDescent="0.2">
      <c r="A252" s="91" t="s">
        <v>203</v>
      </c>
      <c r="B252" s="93"/>
      <c r="C252" s="95" t="s">
        <v>204</v>
      </c>
      <c r="D252" s="36" t="s">
        <v>26</v>
      </c>
      <c r="E252" s="37">
        <v>0</v>
      </c>
      <c r="F252" s="38">
        <v>0</v>
      </c>
      <c r="G252" s="38">
        <v>166</v>
      </c>
      <c r="H252" s="38">
        <v>0</v>
      </c>
      <c r="I252" s="38">
        <v>0</v>
      </c>
      <c r="J252" s="29">
        <f t="shared" si="115"/>
        <v>166</v>
      </c>
      <c r="K252" s="44">
        <v>5000</v>
      </c>
      <c r="L252" s="38">
        <v>0</v>
      </c>
      <c r="M252" s="40">
        <f>SUM(K252:L252)</f>
        <v>5000</v>
      </c>
      <c r="N252" s="44">
        <v>0</v>
      </c>
      <c r="O252" s="38">
        <v>0</v>
      </c>
      <c r="P252" s="40">
        <f t="shared" si="117"/>
        <v>0</v>
      </c>
      <c r="Q252" s="41">
        <f t="shared" si="118"/>
        <v>5166</v>
      </c>
    </row>
    <row r="253" spans="1:17" x14ac:dyDescent="0.2">
      <c r="A253" s="91"/>
      <c r="B253" s="93"/>
      <c r="C253" s="95"/>
      <c r="D253" s="36"/>
      <c r="E253" s="42"/>
      <c r="F253" s="43"/>
      <c r="G253" s="43"/>
      <c r="H253" s="43"/>
      <c r="I253" s="43"/>
      <c r="J253" s="34">
        <f t="shared" si="115"/>
        <v>0</v>
      </c>
      <c r="K253" s="55"/>
      <c r="L253" s="43"/>
      <c r="M253" s="34">
        <f t="shared" si="116"/>
        <v>0</v>
      </c>
      <c r="N253" s="55"/>
      <c r="O253" s="43"/>
      <c r="P253" s="34">
        <f t="shared" si="117"/>
        <v>0</v>
      </c>
      <c r="Q253" s="35">
        <f t="shared" si="118"/>
        <v>0</v>
      </c>
    </row>
    <row r="254" spans="1:17" x14ac:dyDescent="0.2">
      <c r="A254" s="91" t="s">
        <v>205</v>
      </c>
      <c r="B254" s="93"/>
      <c r="C254" s="95" t="s">
        <v>208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3552</v>
      </c>
      <c r="J254" s="29">
        <f t="shared" si="115"/>
        <v>3552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/>
      <c r="P254" s="40">
        <f t="shared" si="117"/>
        <v>0</v>
      </c>
      <c r="Q254" s="41">
        <f t="shared" si="118"/>
        <v>3552</v>
      </c>
    </row>
    <row r="255" spans="1:17" x14ac:dyDescent="0.2">
      <c r="A255" s="91"/>
      <c r="B255" s="93"/>
      <c r="C255" s="95"/>
      <c r="D255" s="36"/>
      <c r="E255" s="42"/>
      <c r="F255" s="43"/>
      <c r="G255" s="43"/>
      <c r="H255" s="43"/>
      <c r="I255" s="43"/>
      <c r="J255" s="34">
        <f t="shared" si="115"/>
        <v>0</v>
      </c>
      <c r="K255" s="55"/>
      <c r="L255" s="43"/>
      <c r="M255" s="34">
        <f t="shared" si="116"/>
        <v>0</v>
      </c>
      <c r="N255" s="55"/>
      <c r="O255" s="43"/>
      <c r="P255" s="34">
        <f t="shared" si="117"/>
        <v>0</v>
      </c>
      <c r="Q255" s="35">
        <f t="shared" si="118"/>
        <v>0</v>
      </c>
    </row>
    <row r="256" spans="1:17" ht="12.75" customHeight="1" x14ac:dyDescent="0.2">
      <c r="A256" s="91" t="s">
        <v>205</v>
      </c>
      <c r="B256" s="93"/>
      <c r="C256" s="99" t="s">
        <v>206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4317</v>
      </c>
      <c r="J256" s="29">
        <f t="shared" si="115"/>
        <v>4317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15044</v>
      </c>
      <c r="P256" s="40">
        <f t="shared" si="117"/>
        <v>15044</v>
      </c>
      <c r="Q256" s="41">
        <f t="shared" si="118"/>
        <v>19361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/>
      <c r="J257" s="34">
        <f t="shared" si="115"/>
        <v>0</v>
      </c>
      <c r="K257" s="55"/>
      <c r="L257" s="43"/>
      <c r="M257" s="34">
        <f t="shared" si="116"/>
        <v>0</v>
      </c>
      <c r="N257" s="55"/>
      <c r="O257" s="43"/>
      <c r="P257" s="34">
        <f t="shared" si="117"/>
        <v>0</v>
      </c>
      <c r="Q257" s="35">
        <f t="shared" si="118"/>
        <v>0</v>
      </c>
    </row>
    <row r="258" spans="1:17" ht="12.75" customHeight="1" x14ac:dyDescent="0.2">
      <c r="A258" s="91" t="s">
        <v>205</v>
      </c>
      <c r="B258" s="93"/>
      <c r="C258" s="99" t="s">
        <v>207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4913</v>
      </c>
      <c r="J258" s="29">
        <f t="shared" si="115"/>
        <v>4913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16466</v>
      </c>
      <c r="P258" s="40">
        <f t="shared" si="117"/>
        <v>16466</v>
      </c>
      <c r="Q258" s="41">
        <f t="shared" si="118"/>
        <v>21379</v>
      </c>
    </row>
    <row r="259" spans="1:17" x14ac:dyDescent="0.2">
      <c r="A259" s="91"/>
      <c r="B259" s="93"/>
      <c r="C259" s="100"/>
      <c r="D259" s="36"/>
      <c r="E259" s="42"/>
      <c r="F259" s="43"/>
      <c r="G259" s="43"/>
      <c r="H259" s="43"/>
      <c r="I259" s="43"/>
      <c r="J259" s="34">
        <f t="shared" si="115"/>
        <v>0</v>
      </c>
      <c r="K259" s="55"/>
      <c r="L259" s="43"/>
      <c r="M259" s="34">
        <f t="shared" si="116"/>
        <v>0</v>
      </c>
      <c r="N259" s="55"/>
      <c r="O259" s="43"/>
      <c r="P259" s="34">
        <f t="shared" si="117"/>
        <v>0</v>
      </c>
      <c r="Q259" s="35">
        <f t="shared" si="118"/>
        <v>0</v>
      </c>
    </row>
    <row r="260" spans="1:17" x14ac:dyDescent="0.2">
      <c r="A260" s="91" t="s">
        <v>205</v>
      </c>
      <c r="B260" s="93"/>
      <c r="C260" s="95" t="s">
        <v>209</v>
      </c>
      <c r="D260" s="36" t="s">
        <v>26</v>
      </c>
      <c r="E260" s="37">
        <v>0</v>
      </c>
      <c r="F260" s="38">
        <v>0</v>
      </c>
      <c r="G260" s="38">
        <v>0</v>
      </c>
      <c r="H260" s="38">
        <v>0</v>
      </c>
      <c r="I260" s="38">
        <v>0</v>
      </c>
      <c r="J260" s="29">
        <f t="shared" si="115"/>
        <v>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16404</v>
      </c>
      <c r="P260" s="40">
        <f t="shared" si="117"/>
        <v>16404</v>
      </c>
      <c r="Q260" s="41">
        <f t="shared" si="118"/>
        <v>16404</v>
      </c>
    </row>
    <row r="261" spans="1:17" ht="12.75" customHeight="1" thickBot="1" x14ac:dyDescent="0.25">
      <c r="A261" s="92"/>
      <c r="B261" s="94"/>
      <c r="C261" s="96"/>
      <c r="D261" s="50"/>
      <c r="E261" s="51"/>
      <c r="F261" s="45"/>
      <c r="G261" s="45"/>
      <c r="H261" s="45"/>
      <c r="I261" s="45"/>
      <c r="J261" s="24">
        <f t="shared" si="115"/>
        <v>0</v>
      </c>
      <c r="K261" s="56"/>
      <c r="L261" s="45"/>
      <c r="M261" s="24">
        <v>0</v>
      </c>
      <c r="N261" s="56"/>
      <c r="O261" s="45"/>
      <c r="P261" s="24">
        <f t="shared" si="117"/>
        <v>0</v>
      </c>
      <c r="Q261" s="25">
        <f t="shared" si="118"/>
        <v>0</v>
      </c>
    </row>
    <row r="262" spans="1:17" ht="13.5" customHeight="1" thickBot="1" x14ac:dyDescent="0.25">
      <c r="D262" s="48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.75" customHeight="1" x14ac:dyDescent="0.2">
      <c r="A263" s="104" t="s">
        <v>210</v>
      </c>
      <c r="B263" s="105"/>
      <c r="C263" s="108" t="s">
        <v>211</v>
      </c>
      <c r="D263" s="101"/>
      <c r="E263" s="16">
        <f t="shared" ref="E263:I264" si="119">E265+E267+E269+E271+E289+E291+E293+E315+E317+E319</f>
        <v>308417</v>
      </c>
      <c r="F263" s="17">
        <f t="shared" si="119"/>
        <v>110645</v>
      </c>
      <c r="G263" s="17">
        <f>G265+G267+G269+G271+G289+G291+G293+G317+G319</f>
        <v>92437</v>
      </c>
      <c r="H263" s="17">
        <f>H265+H267+H269+H271+H289+H291+H293+H317+H319+H321</f>
        <v>9156</v>
      </c>
      <c r="I263" s="17">
        <f t="shared" si="119"/>
        <v>0</v>
      </c>
      <c r="J263" s="19">
        <f>SUM(E263:I263)</f>
        <v>520655</v>
      </c>
      <c r="K263" s="52">
        <f>K265+K267+K269+K271+K289+K291+K293+K315+K317+K319</f>
        <v>0</v>
      </c>
      <c r="L263" s="17">
        <f>L265+L267+L269+L271+L289+L291+L293+L315+L317+L319</f>
        <v>0</v>
      </c>
      <c r="M263" s="19">
        <f>SUM(K263:L263)</f>
        <v>0</v>
      </c>
      <c r="N263" s="52">
        <f>N265+N267+N269+N271+N289+N291+N293+N315+N317+N319</f>
        <v>0</v>
      </c>
      <c r="O263" s="17">
        <f>O265+O267+O269+O271+O289+O291+O293+O315+O317+O319</f>
        <v>0</v>
      </c>
      <c r="P263" s="18">
        <f>SUM(N263:O263)</f>
        <v>0</v>
      </c>
      <c r="Q263" s="62">
        <f>P263+M263+J263</f>
        <v>520655</v>
      </c>
    </row>
    <row r="264" spans="1:17" ht="13.5" thickBot="1" x14ac:dyDescent="0.25">
      <c r="A264" s="106"/>
      <c r="B264" s="107"/>
      <c r="C264" s="109"/>
      <c r="D264" s="102"/>
      <c r="E264" s="21">
        <f>E266+E268+E270+E272+E290+E292+E294+E316+E318+E320</f>
        <v>0</v>
      </c>
      <c r="F264" s="22">
        <f t="shared" si="119"/>
        <v>0</v>
      </c>
      <c r="G264" s="22">
        <f>G266+G268+G270+G272+G290+G292+G294+G318+G320</f>
        <v>0</v>
      </c>
      <c r="H264" s="22">
        <f>H266+H268+H270+H272+H290+H292+H294+H322+H318+H320</f>
        <v>0</v>
      </c>
      <c r="I264" s="22">
        <f t="shared" si="119"/>
        <v>0</v>
      </c>
      <c r="J264" s="24">
        <f>SUM(E264:I264)</f>
        <v>0</v>
      </c>
      <c r="K264" s="53">
        <f>K266+K268+K270+K272+K290+K292+K294+K316+K318+K320</f>
        <v>0</v>
      </c>
      <c r="L264" s="22">
        <f>L266+L268+L270+L272+L290+L292+L294+L316+L318+L320</f>
        <v>0</v>
      </c>
      <c r="M264" s="24">
        <f>SUM(K264:L264)</f>
        <v>0</v>
      </c>
      <c r="N264" s="53">
        <f>N266+N268+N270+N272+N290+N292+N294+N316+N318+N320</f>
        <v>0</v>
      </c>
      <c r="O264" s="22">
        <f>O266+O268+O270+O272+O290+O292+O294+O316+O318+O320+O322</f>
        <v>0</v>
      </c>
      <c r="P264" s="23">
        <f>SUM(N264:O264)</f>
        <v>0</v>
      </c>
      <c r="Q264" s="63">
        <f>P264+M264+J264</f>
        <v>0</v>
      </c>
    </row>
    <row r="265" spans="1:17" ht="12.75" customHeight="1" x14ac:dyDescent="0.2">
      <c r="A265" s="103" t="s">
        <v>212</v>
      </c>
      <c r="B265" s="98"/>
      <c r="C265" s="100" t="s">
        <v>213</v>
      </c>
      <c r="D265" s="49" t="s">
        <v>46</v>
      </c>
      <c r="E265" s="26">
        <v>308417</v>
      </c>
      <c r="F265" s="27">
        <v>110645</v>
      </c>
      <c r="G265" s="27">
        <v>0</v>
      </c>
      <c r="H265" s="27">
        <v>0</v>
      </c>
      <c r="I265" s="27">
        <v>0</v>
      </c>
      <c r="J265" s="29">
        <f t="shared" ref="J265:J291" si="120">SUM(E265:I265)</f>
        <v>419062</v>
      </c>
      <c r="K265" s="54"/>
      <c r="L265" s="27">
        <v>0</v>
      </c>
      <c r="M265" s="29">
        <f t="shared" ref="M265:M277" si="121">SUM(K265:L265)</f>
        <v>0</v>
      </c>
      <c r="N265" s="54">
        <v>0</v>
      </c>
      <c r="O265" s="27">
        <v>0</v>
      </c>
      <c r="P265" s="28">
        <f t="shared" ref="P265:P321" si="122">SUM(N265:O265)</f>
        <v>0</v>
      </c>
      <c r="Q265" s="64">
        <f t="shared" ref="Q265:Q322" si="123">P265+M265+J265</f>
        <v>419062</v>
      </c>
    </row>
    <row r="266" spans="1:17" x14ac:dyDescent="0.2">
      <c r="A266" s="91"/>
      <c r="B266" s="93"/>
      <c r="C266" s="95"/>
      <c r="D266" s="36"/>
      <c r="E266" s="42"/>
      <c r="F266" s="43"/>
      <c r="G266" s="43"/>
      <c r="H266" s="43"/>
      <c r="I266" s="43"/>
      <c r="J266" s="34">
        <f t="shared" si="120"/>
        <v>0</v>
      </c>
      <c r="K266" s="55"/>
      <c r="L266" s="43"/>
      <c r="M266" s="34">
        <f t="shared" si="121"/>
        <v>0</v>
      </c>
      <c r="N266" s="55"/>
      <c r="O266" s="43"/>
      <c r="P266" s="33">
        <f t="shared" si="122"/>
        <v>0</v>
      </c>
      <c r="Q266" s="65">
        <f t="shared" si="123"/>
        <v>0</v>
      </c>
    </row>
    <row r="267" spans="1:17" ht="12.75" customHeight="1" x14ac:dyDescent="0.2">
      <c r="A267" s="91" t="s">
        <v>212</v>
      </c>
      <c r="B267" s="93"/>
      <c r="C267" s="95" t="s">
        <v>214</v>
      </c>
      <c r="D267" s="36"/>
      <c r="E267" s="37">
        <v>0</v>
      </c>
      <c r="F267" s="38">
        <v>0</v>
      </c>
      <c r="G267" s="38">
        <v>2000</v>
      </c>
      <c r="H267" s="38">
        <v>0</v>
      </c>
      <c r="I267" s="38">
        <v>0</v>
      </c>
      <c r="J267" s="40">
        <f t="shared" si="120"/>
        <v>2000</v>
      </c>
      <c r="K267" s="44">
        <v>0</v>
      </c>
      <c r="L267" s="38">
        <v>0</v>
      </c>
      <c r="M267" s="40">
        <f t="shared" si="121"/>
        <v>0</v>
      </c>
      <c r="N267" s="44">
        <v>0</v>
      </c>
      <c r="O267" s="38">
        <v>0</v>
      </c>
      <c r="P267" s="39">
        <f t="shared" si="122"/>
        <v>0</v>
      </c>
      <c r="Q267" s="66">
        <f t="shared" si="123"/>
        <v>2000</v>
      </c>
    </row>
    <row r="268" spans="1:17" x14ac:dyDescent="0.2">
      <c r="A268" s="91"/>
      <c r="B268" s="93"/>
      <c r="C268" s="95"/>
      <c r="D268" s="36"/>
      <c r="E268" s="42"/>
      <c r="F268" s="43"/>
      <c r="G268" s="43"/>
      <c r="H268" s="43"/>
      <c r="I268" s="43"/>
      <c r="J268" s="34">
        <f t="shared" si="120"/>
        <v>0</v>
      </c>
      <c r="K268" s="55"/>
      <c r="L268" s="43"/>
      <c r="M268" s="34">
        <f t="shared" si="121"/>
        <v>0</v>
      </c>
      <c r="N268" s="55"/>
      <c r="O268" s="43"/>
      <c r="P268" s="33">
        <f t="shared" si="122"/>
        <v>0</v>
      </c>
      <c r="Q268" s="65">
        <f t="shared" si="123"/>
        <v>0</v>
      </c>
    </row>
    <row r="269" spans="1:17" x14ac:dyDescent="0.2">
      <c r="A269" s="91" t="s">
        <v>212</v>
      </c>
      <c r="B269" s="93"/>
      <c r="C269" s="95" t="s">
        <v>215</v>
      </c>
      <c r="D269" s="36"/>
      <c r="E269" s="37">
        <v>0</v>
      </c>
      <c r="F269" s="38">
        <v>0</v>
      </c>
      <c r="G269" s="38">
        <v>9630</v>
      </c>
      <c r="H269" s="38">
        <v>0</v>
      </c>
      <c r="I269" s="38">
        <v>0</v>
      </c>
      <c r="J269" s="40">
        <f t="shared" si="120"/>
        <v>9630</v>
      </c>
      <c r="K269" s="44">
        <v>0</v>
      </c>
      <c r="L269" s="38">
        <v>0</v>
      </c>
      <c r="M269" s="40">
        <f t="shared" si="121"/>
        <v>0</v>
      </c>
      <c r="N269" s="44">
        <v>0</v>
      </c>
      <c r="O269" s="38">
        <v>0</v>
      </c>
      <c r="P269" s="39">
        <f t="shared" si="122"/>
        <v>0</v>
      </c>
      <c r="Q269" s="66">
        <f t="shared" si="123"/>
        <v>9630</v>
      </c>
    </row>
    <row r="270" spans="1:17" x14ac:dyDescent="0.2">
      <c r="A270" s="91"/>
      <c r="B270" s="93"/>
      <c r="C270" s="95"/>
      <c r="D270" s="36"/>
      <c r="E270" s="42"/>
      <c r="F270" s="43"/>
      <c r="G270" s="43"/>
      <c r="H270" s="43"/>
      <c r="I270" s="43"/>
      <c r="J270" s="34">
        <f t="shared" si="120"/>
        <v>0</v>
      </c>
      <c r="K270" s="55"/>
      <c r="L270" s="43"/>
      <c r="M270" s="34">
        <f t="shared" si="121"/>
        <v>0</v>
      </c>
      <c r="N270" s="55"/>
      <c r="O270" s="43"/>
      <c r="P270" s="33">
        <f t="shared" si="122"/>
        <v>0</v>
      </c>
      <c r="Q270" s="65">
        <f t="shared" si="123"/>
        <v>0</v>
      </c>
    </row>
    <row r="271" spans="1:17" x14ac:dyDescent="0.2">
      <c r="A271" s="91" t="s">
        <v>212</v>
      </c>
      <c r="B271" s="93"/>
      <c r="C271" s="95" t="s">
        <v>216</v>
      </c>
      <c r="D271" s="36"/>
      <c r="E271" s="37">
        <f t="shared" ref="E271:I272" si="124">E273+E275+E277+E279+E281+E283+E285+E287</f>
        <v>0</v>
      </c>
      <c r="F271" s="38">
        <f t="shared" si="124"/>
        <v>0</v>
      </c>
      <c r="G271" s="38">
        <f t="shared" si="124"/>
        <v>14350</v>
      </c>
      <c r="H271" s="38">
        <f t="shared" si="124"/>
        <v>0</v>
      </c>
      <c r="I271" s="38">
        <f t="shared" si="124"/>
        <v>0</v>
      </c>
      <c r="J271" s="40">
        <f t="shared" si="120"/>
        <v>14350</v>
      </c>
      <c r="K271" s="44">
        <f>K273+K275+K277+K279+K281+K283+K285+K287</f>
        <v>0</v>
      </c>
      <c r="L271" s="38">
        <f>L273+L275+L277+L279+L281+L283+L285+L287</f>
        <v>0</v>
      </c>
      <c r="M271" s="40">
        <f t="shared" si="121"/>
        <v>0</v>
      </c>
      <c r="N271" s="44">
        <f>N273+N275+N277+N279+N281+N283+N285+N287</f>
        <v>0</v>
      </c>
      <c r="O271" s="38">
        <f>O273+O275+O277+O279+O281+O283+O285+O287</f>
        <v>0</v>
      </c>
      <c r="P271" s="39">
        <f t="shared" si="122"/>
        <v>0</v>
      </c>
      <c r="Q271" s="66">
        <f t="shared" si="123"/>
        <v>14350</v>
      </c>
    </row>
    <row r="272" spans="1:17" x14ac:dyDescent="0.2">
      <c r="A272" s="91"/>
      <c r="B272" s="93"/>
      <c r="C272" s="95"/>
      <c r="D272" s="36"/>
      <c r="E272" s="31">
        <f t="shared" si="124"/>
        <v>0</v>
      </c>
      <c r="F272" s="32">
        <f t="shared" si="124"/>
        <v>0</v>
      </c>
      <c r="G272" s="32">
        <f t="shared" si="124"/>
        <v>0</v>
      </c>
      <c r="H272" s="32">
        <f t="shared" si="124"/>
        <v>0</v>
      </c>
      <c r="I272" s="32">
        <f t="shared" si="124"/>
        <v>0</v>
      </c>
      <c r="J272" s="34">
        <f t="shared" si="120"/>
        <v>0</v>
      </c>
      <c r="K272" s="57">
        <f>K274+K276+K278+K280+K282+K284+K286+K288</f>
        <v>0</v>
      </c>
      <c r="L272" s="32">
        <f>L274+L276+L278+L280+L282+L284+L286+L288</f>
        <v>0</v>
      </c>
      <c r="M272" s="34">
        <f t="shared" si="121"/>
        <v>0</v>
      </c>
      <c r="N272" s="57">
        <f>N274+N276+N278+N280+N282+N284+N286+N288</f>
        <v>0</v>
      </c>
      <c r="O272" s="32">
        <f>O274+O276+O278+O280+O282+O284+O286+O288</f>
        <v>0</v>
      </c>
      <c r="P272" s="33">
        <f t="shared" si="122"/>
        <v>0</v>
      </c>
      <c r="Q272" s="65">
        <f t="shared" si="123"/>
        <v>0</v>
      </c>
    </row>
    <row r="273" spans="1:17" x14ac:dyDescent="0.2">
      <c r="A273" s="91"/>
      <c r="B273" s="93" t="s">
        <v>217</v>
      </c>
      <c r="C273" s="95" t="s">
        <v>218</v>
      </c>
      <c r="D273" s="36"/>
      <c r="E273" s="37">
        <v>0</v>
      </c>
      <c r="F273" s="38">
        <v>0</v>
      </c>
      <c r="G273" s="38">
        <v>3000</v>
      </c>
      <c r="H273" s="38">
        <v>0</v>
      </c>
      <c r="I273" s="38">
        <v>0</v>
      </c>
      <c r="J273" s="40">
        <f t="shared" si="120"/>
        <v>3000</v>
      </c>
      <c r="K273" s="44">
        <v>0</v>
      </c>
      <c r="L273" s="38">
        <v>0</v>
      </c>
      <c r="M273" s="40">
        <f t="shared" si="121"/>
        <v>0</v>
      </c>
      <c r="N273" s="44">
        <v>0</v>
      </c>
      <c r="O273" s="38">
        <v>0</v>
      </c>
      <c r="P273" s="39">
        <f t="shared" si="122"/>
        <v>0</v>
      </c>
      <c r="Q273" s="66">
        <f t="shared" si="123"/>
        <v>3000</v>
      </c>
    </row>
    <row r="274" spans="1:17" x14ac:dyDescent="0.2">
      <c r="A274" s="91"/>
      <c r="B274" s="93"/>
      <c r="C274" s="95"/>
      <c r="D274" s="36"/>
      <c r="E274" s="42"/>
      <c r="F274" s="43"/>
      <c r="G274" s="43"/>
      <c r="H274" s="43"/>
      <c r="I274" s="43"/>
      <c r="J274" s="34">
        <f t="shared" si="120"/>
        <v>0</v>
      </c>
      <c r="K274" s="55"/>
      <c r="L274" s="43"/>
      <c r="M274" s="34">
        <f t="shared" si="121"/>
        <v>0</v>
      </c>
      <c r="N274" s="55"/>
      <c r="O274" s="43"/>
      <c r="P274" s="33">
        <f t="shared" si="122"/>
        <v>0</v>
      </c>
      <c r="Q274" s="65">
        <f t="shared" si="123"/>
        <v>0</v>
      </c>
    </row>
    <row r="275" spans="1:17" ht="12.75" customHeight="1" x14ac:dyDescent="0.2">
      <c r="A275" s="91"/>
      <c r="B275" s="93" t="s">
        <v>219</v>
      </c>
      <c r="C275" s="95" t="s">
        <v>220</v>
      </c>
      <c r="D275" s="36"/>
      <c r="E275" s="37">
        <v>0</v>
      </c>
      <c r="F275" s="38">
        <v>0</v>
      </c>
      <c r="G275" s="38">
        <v>150</v>
      </c>
      <c r="H275" s="38">
        <v>0</v>
      </c>
      <c r="I275" s="38">
        <v>0</v>
      </c>
      <c r="J275" s="40">
        <f t="shared" si="120"/>
        <v>150</v>
      </c>
      <c r="K275" s="44">
        <v>0</v>
      </c>
      <c r="L275" s="38">
        <v>0</v>
      </c>
      <c r="M275" s="40">
        <f t="shared" si="121"/>
        <v>0</v>
      </c>
      <c r="N275" s="44">
        <v>0</v>
      </c>
      <c r="O275" s="38">
        <v>0</v>
      </c>
      <c r="P275" s="39">
        <f t="shared" si="122"/>
        <v>0</v>
      </c>
      <c r="Q275" s="66">
        <f t="shared" si="123"/>
        <v>150</v>
      </c>
    </row>
    <row r="276" spans="1:17" x14ac:dyDescent="0.2">
      <c r="A276" s="91"/>
      <c r="B276" s="93"/>
      <c r="C276" s="95"/>
      <c r="D276" s="36"/>
      <c r="E276" s="42"/>
      <c r="F276" s="43"/>
      <c r="G276" s="43"/>
      <c r="H276" s="43"/>
      <c r="I276" s="43"/>
      <c r="J276" s="34">
        <f t="shared" si="120"/>
        <v>0</v>
      </c>
      <c r="K276" s="55"/>
      <c r="L276" s="43"/>
      <c r="M276" s="34">
        <f t="shared" si="121"/>
        <v>0</v>
      </c>
      <c r="N276" s="55"/>
      <c r="O276" s="43"/>
      <c r="P276" s="33">
        <f t="shared" si="122"/>
        <v>0</v>
      </c>
      <c r="Q276" s="65">
        <f t="shared" si="123"/>
        <v>0</v>
      </c>
    </row>
    <row r="277" spans="1:17" x14ac:dyDescent="0.2">
      <c r="A277" s="91"/>
      <c r="B277" s="93" t="s">
        <v>221</v>
      </c>
      <c r="C277" s="95" t="s">
        <v>222</v>
      </c>
      <c r="D277" s="36"/>
      <c r="E277" s="37">
        <v>0</v>
      </c>
      <c r="F277" s="38">
        <v>0</v>
      </c>
      <c r="G277" s="38">
        <v>700</v>
      </c>
      <c r="H277" s="38">
        <v>0</v>
      </c>
      <c r="I277" s="38">
        <v>0</v>
      </c>
      <c r="J277" s="40">
        <f t="shared" si="120"/>
        <v>700</v>
      </c>
      <c r="K277" s="44">
        <v>0</v>
      </c>
      <c r="L277" s="38">
        <v>0</v>
      </c>
      <c r="M277" s="40">
        <f t="shared" si="121"/>
        <v>0</v>
      </c>
      <c r="N277" s="44">
        <v>0</v>
      </c>
      <c r="O277" s="38">
        <v>0</v>
      </c>
      <c r="P277" s="39">
        <f t="shared" si="122"/>
        <v>0</v>
      </c>
      <c r="Q277" s="66">
        <f t="shared" si="123"/>
        <v>700</v>
      </c>
    </row>
    <row r="278" spans="1:17" x14ac:dyDescent="0.2">
      <c r="A278" s="91"/>
      <c r="B278" s="93"/>
      <c r="C278" s="95"/>
      <c r="D278" s="36"/>
      <c r="E278" s="42"/>
      <c r="F278" s="43"/>
      <c r="G278" s="43"/>
      <c r="H278" s="43"/>
      <c r="I278" s="43"/>
      <c r="J278" s="34">
        <f t="shared" si="120"/>
        <v>0</v>
      </c>
      <c r="K278" s="55"/>
      <c r="L278" s="43"/>
      <c r="M278" s="34">
        <f t="shared" ref="M278:M321" si="125">SUM(K278:L278)</f>
        <v>0</v>
      </c>
      <c r="N278" s="55"/>
      <c r="O278" s="43"/>
      <c r="P278" s="33">
        <f t="shared" si="122"/>
        <v>0</v>
      </c>
      <c r="Q278" s="65">
        <f t="shared" si="123"/>
        <v>0</v>
      </c>
    </row>
    <row r="279" spans="1:17" x14ac:dyDescent="0.2">
      <c r="A279" s="91"/>
      <c r="B279" s="93" t="s">
        <v>223</v>
      </c>
      <c r="C279" s="95" t="s">
        <v>224</v>
      </c>
      <c r="D279" s="36"/>
      <c r="E279" s="37">
        <v>0</v>
      </c>
      <c r="F279" s="38">
        <v>0</v>
      </c>
      <c r="G279" s="38">
        <v>0</v>
      </c>
      <c r="H279" s="38">
        <v>0</v>
      </c>
      <c r="I279" s="38">
        <v>0</v>
      </c>
      <c r="J279" s="40">
        <f t="shared" si="120"/>
        <v>0</v>
      </c>
      <c r="K279" s="44">
        <v>0</v>
      </c>
      <c r="L279" s="38">
        <v>0</v>
      </c>
      <c r="M279" s="40">
        <f t="shared" si="125"/>
        <v>0</v>
      </c>
      <c r="N279" s="44">
        <v>0</v>
      </c>
      <c r="O279" s="38">
        <v>0</v>
      </c>
      <c r="P279" s="39">
        <f t="shared" si="122"/>
        <v>0</v>
      </c>
      <c r="Q279" s="66">
        <f t="shared" si="123"/>
        <v>0</v>
      </c>
    </row>
    <row r="280" spans="1:17" x14ac:dyDescent="0.2">
      <c r="A280" s="91"/>
      <c r="B280" s="93"/>
      <c r="C280" s="95"/>
      <c r="D280" s="36"/>
      <c r="E280" s="42"/>
      <c r="F280" s="43"/>
      <c r="G280" s="43"/>
      <c r="H280" s="43"/>
      <c r="I280" s="43"/>
      <c r="J280" s="34">
        <f t="shared" si="120"/>
        <v>0</v>
      </c>
      <c r="K280" s="55"/>
      <c r="L280" s="43"/>
      <c r="M280" s="34">
        <f t="shared" si="125"/>
        <v>0</v>
      </c>
      <c r="N280" s="55"/>
      <c r="O280" s="43"/>
      <c r="P280" s="33">
        <f t="shared" si="122"/>
        <v>0</v>
      </c>
      <c r="Q280" s="65">
        <f t="shared" si="123"/>
        <v>0</v>
      </c>
    </row>
    <row r="281" spans="1:17" ht="12.75" customHeight="1" x14ac:dyDescent="0.2">
      <c r="A281" s="91"/>
      <c r="B281" s="93" t="s">
        <v>225</v>
      </c>
      <c r="C281" s="95" t="s">
        <v>226</v>
      </c>
      <c r="D281" s="36"/>
      <c r="E281" s="37">
        <v>0</v>
      </c>
      <c r="F281" s="38">
        <v>0</v>
      </c>
      <c r="G281" s="38">
        <v>8000</v>
      </c>
      <c r="H281" s="38">
        <v>0</v>
      </c>
      <c r="I281" s="38">
        <v>0</v>
      </c>
      <c r="J281" s="40">
        <f t="shared" si="120"/>
        <v>8000</v>
      </c>
      <c r="K281" s="44">
        <v>0</v>
      </c>
      <c r="L281" s="38">
        <v>0</v>
      </c>
      <c r="M281" s="40">
        <f t="shared" si="125"/>
        <v>0</v>
      </c>
      <c r="N281" s="44">
        <v>0</v>
      </c>
      <c r="O281" s="38">
        <v>0</v>
      </c>
      <c r="P281" s="39">
        <f t="shared" si="122"/>
        <v>0</v>
      </c>
      <c r="Q281" s="66">
        <f t="shared" si="123"/>
        <v>8000</v>
      </c>
    </row>
    <row r="282" spans="1:17" x14ac:dyDescent="0.2">
      <c r="A282" s="91"/>
      <c r="B282" s="93"/>
      <c r="C282" s="95"/>
      <c r="D282" s="36"/>
      <c r="E282" s="42"/>
      <c r="F282" s="43"/>
      <c r="G282" s="43"/>
      <c r="H282" s="43"/>
      <c r="I282" s="43"/>
      <c r="J282" s="34">
        <f t="shared" si="120"/>
        <v>0</v>
      </c>
      <c r="K282" s="55"/>
      <c r="L282" s="43"/>
      <c r="M282" s="34">
        <f t="shared" si="125"/>
        <v>0</v>
      </c>
      <c r="N282" s="55"/>
      <c r="O282" s="43"/>
      <c r="P282" s="33">
        <f t="shared" si="122"/>
        <v>0</v>
      </c>
      <c r="Q282" s="65">
        <f t="shared" si="123"/>
        <v>0</v>
      </c>
    </row>
    <row r="283" spans="1:17" ht="12.75" customHeight="1" x14ac:dyDescent="0.2">
      <c r="A283" s="91"/>
      <c r="B283" s="93" t="s">
        <v>227</v>
      </c>
      <c r="C283" s="95" t="s">
        <v>228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20"/>
        <v>500</v>
      </c>
      <c r="K283" s="44">
        <v>0</v>
      </c>
      <c r="L283" s="38">
        <v>0</v>
      </c>
      <c r="M283" s="40">
        <f t="shared" si="125"/>
        <v>0</v>
      </c>
      <c r="N283" s="44">
        <v>0</v>
      </c>
      <c r="O283" s="38">
        <v>0</v>
      </c>
      <c r="P283" s="39">
        <f t="shared" si="122"/>
        <v>0</v>
      </c>
      <c r="Q283" s="66">
        <f t="shared" si="123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/>
      <c r="H284" s="43"/>
      <c r="I284" s="43"/>
      <c r="J284" s="34">
        <f t="shared" si="120"/>
        <v>0</v>
      </c>
      <c r="K284" s="55"/>
      <c r="L284" s="43"/>
      <c r="M284" s="34">
        <f t="shared" si="125"/>
        <v>0</v>
      </c>
      <c r="N284" s="55"/>
      <c r="O284" s="43"/>
      <c r="P284" s="33">
        <f t="shared" si="122"/>
        <v>0</v>
      </c>
      <c r="Q284" s="65">
        <f t="shared" si="123"/>
        <v>0</v>
      </c>
    </row>
    <row r="285" spans="1:17" ht="12.75" customHeight="1" x14ac:dyDescent="0.2">
      <c r="A285" s="91"/>
      <c r="B285" s="93" t="s">
        <v>229</v>
      </c>
      <c r="C285" s="95" t="s">
        <v>230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20"/>
        <v>500</v>
      </c>
      <c r="K285" s="44">
        <v>0</v>
      </c>
      <c r="L285" s="38">
        <v>0</v>
      </c>
      <c r="M285" s="40">
        <f t="shared" si="125"/>
        <v>0</v>
      </c>
      <c r="N285" s="44">
        <v>0</v>
      </c>
      <c r="O285" s="38">
        <v>0</v>
      </c>
      <c r="P285" s="39">
        <f t="shared" si="122"/>
        <v>0</v>
      </c>
      <c r="Q285" s="66">
        <f t="shared" si="123"/>
        <v>500</v>
      </c>
    </row>
    <row r="286" spans="1:17" x14ac:dyDescent="0.2">
      <c r="A286" s="91"/>
      <c r="B286" s="93"/>
      <c r="C286" s="95"/>
      <c r="D286" s="36"/>
      <c r="E286" s="42"/>
      <c r="F286" s="43"/>
      <c r="G286" s="43"/>
      <c r="H286" s="43"/>
      <c r="I286" s="43"/>
      <c r="J286" s="34">
        <f t="shared" si="120"/>
        <v>0</v>
      </c>
      <c r="K286" s="55"/>
      <c r="L286" s="43"/>
      <c r="M286" s="34">
        <f t="shared" si="125"/>
        <v>0</v>
      </c>
      <c r="N286" s="55"/>
      <c r="O286" s="43"/>
      <c r="P286" s="33">
        <f t="shared" si="122"/>
        <v>0</v>
      </c>
      <c r="Q286" s="65">
        <f t="shared" si="123"/>
        <v>0</v>
      </c>
    </row>
    <row r="287" spans="1:17" ht="12.75" customHeight="1" x14ac:dyDescent="0.2">
      <c r="A287" s="91"/>
      <c r="B287" s="93" t="s">
        <v>231</v>
      </c>
      <c r="C287" s="95" t="s">
        <v>232</v>
      </c>
      <c r="D287" s="36"/>
      <c r="E287" s="37">
        <v>0</v>
      </c>
      <c r="F287" s="38">
        <v>0</v>
      </c>
      <c r="G287" s="38">
        <v>1500</v>
      </c>
      <c r="H287" s="38">
        <v>0</v>
      </c>
      <c r="I287" s="38">
        <v>0</v>
      </c>
      <c r="J287" s="40">
        <f t="shared" si="120"/>
        <v>1500</v>
      </c>
      <c r="K287" s="44">
        <v>0</v>
      </c>
      <c r="L287" s="38">
        <v>0</v>
      </c>
      <c r="M287" s="40">
        <f t="shared" si="125"/>
        <v>0</v>
      </c>
      <c r="N287" s="44">
        <v>0</v>
      </c>
      <c r="O287" s="38">
        <v>0</v>
      </c>
      <c r="P287" s="39">
        <f t="shared" si="122"/>
        <v>0</v>
      </c>
      <c r="Q287" s="66">
        <f t="shared" si="123"/>
        <v>1500</v>
      </c>
    </row>
    <row r="288" spans="1:17" x14ac:dyDescent="0.2">
      <c r="A288" s="91"/>
      <c r="B288" s="93"/>
      <c r="C288" s="95"/>
      <c r="D288" s="36"/>
      <c r="E288" s="42"/>
      <c r="F288" s="43"/>
      <c r="G288" s="43"/>
      <c r="H288" s="43"/>
      <c r="I288" s="43"/>
      <c r="J288" s="34">
        <f t="shared" si="120"/>
        <v>0</v>
      </c>
      <c r="K288" s="55"/>
      <c r="L288" s="43"/>
      <c r="M288" s="34">
        <f t="shared" si="125"/>
        <v>0</v>
      </c>
      <c r="N288" s="55"/>
      <c r="O288" s="43"/>
      <c r="P288" s="33">
        <f t="shared" si="122"/>
        <v>0</v>
      </c>
      <c r="Q288" s="65">
        <f t="shared" si="123"/>
        <v>0</v>
      </c>
    </row>
    <row r="289" spans="1:17" x14ac:dyDescent="0.2">
      <c r="A289" s="91" t="s">
        <v>212</v>
      </c>
      <c r="B289" s="97"/>
      <c r="C289" s="99" t="s">
        <v>233</v>
      </c>
      <c r="D289" s="36"/>
      <c r="E289" s="37">
        <v>0</v>
      </c>
      <c r="F289" s="38">
        <v>0</v>
      </c>
      <c r="G289" s="38">
        <v>15300</v>
      </c>
      <c r="H289" s="38">
        <v>0</v>
      </c>
      <c r="I289" s="38">
        <v>0</v>
      </c>
      <c r="J289" s="40">
        <f t="shared" si="120"/>
        <v>15300</v>
      </c>
      <c r="K289" s="44">
        <v>0</v>
      </c>
      <c r="L289" s="38">
        <v>0</v>
      </c>
      <c r="M289" s="40">
        <f t="shared" si="125"/>
        <v>0</v>
      </c>
      <c r="N289" s="44">
        <v>0</v>
      </c>
      <c r="O289" s="38">
        <v>0</v>
      </c>
      <c r="P289" s="39">
        <f t="shared" si="122"/>
        <v>0</v>
      </c>
      <c r="Q289" s="66">
        <f t="shared" si="123"/>
        <v>15300</v>
      </c>
    </row>
    <row r="290" spans="1:17" x14ac:dyDescent="0.2">
      <c r="A290" s="91"/>
      <c r="B290" s="98"/>
      <c r="C290" s="100"/>
      <c r="D290" s="36"/>
      <c r="E290" s="42"/>
      <c r="F290" s="43"/>
      <c r="G290" s="43"/>
      <c r="H290" s="43"/>
      <c r="I290" s="43"/>
      <c r="J290" s="34">
        <f t="shared" si="120"/>
        <v>0</v>
      </c>
      <c r="K290" s="55"/>
      <c r="L290" s="43"/>
      <c r="M290" s="34">
        <f t="shared" si="125"/>
        <v>0</v>
      </c>
      <c r="N290" s="55"/>
      <c r="O290" s="43"/>
      <c r="P290" s="33">
        <f t="shared" si="122"/>
        <v>0</v>
      </c>
      <c r="Q290" s="65">
        <f t="shared" si="123"/>
        <v>0</v>
      </c>
    </row>
    <row r="291" spans="1:17" x14ac:dyDescent="0.2">
      <c r="A291" s="91" t="s">
        <v>212</v>
      </c>
      <c r="B291" s="97"/>
      <c r="C291" s="99" t="s">
        <v>234</v>
      </c>
      <c r="D291" s="36"/>
      <c r="E291" s="37">
        <v>0</v>
      </c>
      <c r="F291" s="38">
        <v>0</v>
      </c>
      <c r="G291" s="38">
        <v>50</v>
      </c>
      <c r="H291" s="38">
        <v>0</v>
      </c>
      <c r="I291" s="38">
        <v>0</v>
      </c>
      <c r="J291" s="40">
        <f t="shared" si="120"/>
        <v>50</v>
      </c>
      <c r="K291" s="44">
        <v>0</v>
      </c>
      <c r="L291" s="38">
        <v>0</v>
      </c>
      <c r="M291" s="40">
        <f t="shared" si="125"/>
        <v>0</v>
      </c>
      <c r="N291" s="44">
        <v>0</v>
      </c>
      <c r="O291" s="38">
        <v>0</v>
      </c>
      <c r="P291" s="39">
        <f t="shared" si="122"/>
        <v>0</v>
      </c>
      <c r="Q291" s="66">
        <f t="shared" si="123"/>
        <v>50</v>
      </c>
    </row>
    <row r="292" spans="1:17" x14ac:dyDescent="0.2">
      <c r="A292" s="91"/>
      <c r="B292" s="98"/>
      <c r="C292" s="100"/>
      <c r="D292" s="36"/>
      <c r="E292" s="42"/>
      <c r="F292" s="43"/>
      <c r="G292" s="43"/>
      <c r="H292" s="43"/>
      <c r="I292" s="43"/>
      <c r="J292" s="34">
        <f t="shared" ref="J292:J321" si="126">SUM(E292:I292)</f>
        <v>0</v>
      </c>
      <c r="K292" s="55"/>
      <c r="L292" s="43"/>
      <c r="M292" s="34">
        <f t="shared" si="125"/>
        <v>0</v>
      </c>
      <c r="N292" s="55"/>
      <c r="O292" s="43"/>
      <c r="P292" s="33">
        <f t="shared" si="122"/>
        <v>0</v>
      </c>
      <c r="Q292" s="65">
        <f t="shared" si="123"/>
        <v>0</v>
      </c>
    </row>
    <row r="293" spans="1:17" ht="12.75" customHeight="1" x14ac:dyDescent="0.2">
      <c r="A293" s="91" t="s">
        <v>212</v>
      </c>
      <c r="B293" s="93"/>
      <c r="C293" s="95" t="s">
        <v>235</v>
      </c>
      <c r="D293" s="36"/>
      <c r="E293" s="37">
        <f>E295+E297+E299+E301+E303+E309+E311+E313</f>
        <v>0</v>
      </c>
      <c r="F293" s="38">
        <f>F295+F297+F299+F301+F303+F309+F311+F313</f>
        <v>0</v>
      </c>
      <c r="G293" s="38">
        <f>G295+G297+G299+G301+G303+G305+G307+G309+G311+G313+G315</f>
        <v>51107</v>
      </c>
      <c r="H293" s="38">
        <f>H295+H297+H299+H301+H303+H309+H311+H313</f>
        <v>0</v>
      </c>
      <c r="I293" s="38">
        <f>I295+I297+I299+I301+I303+I309+I311+I313</f>
        <v>0</v>
      </c>
      <c r="J293" s="40">
        <f t="shared" si="126"/>
        <v>51107</v>
      </c>
      <c r="K293" s="44">
        <f>K295+K297+K299+K301+K303+K305+K307+K309</f>
        <v>0</v>
      </c>
      <c r="L293" s="38">
        <f>L295+L297+L299+L301+L303+L305+L307+L309</f>
        <v>0</v>
      </c>
      <c r="M293" s="40">
        <f t="shared" si="125"/>
        <v>0</v>
      </c>
      <c r="N293" s="44">
        <f>N295+N297+N299+N301+N303+N305+N307+N309</f>
        <v>0</v>
      </c>
      <c r="O293" s="38">
        <f>O295+O297+O299+O301+O303+O305+O307+O309</f>
        <v>0</v>
      </c>
      <c r="P293" s="39">
        <f t="shared" si="122"/>
        <v>0</v>
      </c>
      <c r="Q293" s="66">
        <f t="shared" si="123"/>
        <v>51107</v>
      </c>
    </row>
    <row r="294" spans="1:17" x14ac:dyDescent="0.2">
      <c r="A294" s="91"/>
      <c r="B294" s="93"/>
      <c r="C294" s="95"/>
      <c r="D294" s="36"/>
      <c r="E294" s="31">
        <f>E296+E298+E300+E302+E304+E306+E308+E310+E312+E314</f>
        <v>0</v>
      </c>
      <c r="F294" s="32">
        <f>F296+F298+F300+F302+F304+F306+F308+F310+F312+F314</f>
        <v>0</v>
      </c>
      <c r="G294" s="32">
        <f>G296+G298+G300+G302+G304+G306+G308+G310+G312+G314+G316</f>
        <v>0</v>
      </c>
      <c r="H294" s="32">
        <f>H296+H298+H300+H302+H304+H306+H308+H310+H312+H314</f>
        <v>0</v>
      </c>
      <c r="I294" s="32">
        <f>I296+I298+I300+I302+I304+I306+I308+I310+I312+I314</f>
        <v>0</v>
      </c>
      <c r="J294" s="34">
        <f t="shared" si="126"/>
        <v>0</v>
      </c>
      <c r="K294" s="57">
        <f>K296+K298+K300+K302+K304+K306+K308+K310+K312+K314</f>
        <v>0</v>
      </c>
      <c r="L294" s="32">
        <f>L296+L298+L300+L302+L304+L306+L308+L310+L312+L314</f>
        <v>0</v>
      </c>
      <c r="M294" s="34">
        <f t="shared" si="125"/>
        <v>0</v>
      </c>
      <c r="N294" s="57">
        <f>N296+N298+N300+N302+N304+N306+N308+N310+N312+N314</f>
        <v>0</v>
      </c>
      <c r="O294" s="32">
        <f>O296+O298+O300+O302+O304+O306+O308+O310+O312+O314</f>
        <v>0</v>
      </c>
      <c r="P294" s="33">
        <f t="shared" si="122"/>
        <v>0</v>
      </c>
      <c r="Q294" s="65">
        <f t="shared" si="123"/>
        <v>0</v>
      </c>
    </row>
    <row r="295" spans="1:17" x14ac:dyDescent="0.2">
      <c r="A295" s="91"/>
      <c r="B295" s="93" t="s">
        <v>236</v>
      </c>
      <c r="C295" s="95" t="s">
        <v>237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6"/>
        <v>2000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2"/>
        <v>0</v>
      </c>
      <c r="Q295" s="66">
        <f t="shared" si="123"/>
        <v>2000</v>
      </c>
    </row>
    <row r="296" spans="1:17" x14ac:dyDescent="0.2">
      <c r="A296" s="91"/>
      <c r="B296" s="93"/>
      <c r="C296" s="95"/>
      <c r="D296" s="36"/>
      <c r="E296" s="42"/>
      <c r="F296" s="43"/>
      <c r="G296" s="43"/>
      <c r="H296" s="43"/>
      <c r="I296" s="43"/>
      <c r="J296" s="34">
        <f t="shared" si="126"/>
        <v>0</v>
      </c>
      <c r="K296" s="55"/>
      <c r="L296" s="43"/>
      <c r="M296" s="34">
        <f t="shared" si="125"/>
        <v>0</v>
      </c>
      <c r="N296" s="55"/>
      <c r="O296" s="43"/>
      <c r="P296" s="33">
        <f t="shared" si="122"/>
        <v>0</v>
      </c>
      <c r="Q296" s="65">
        <f t="shared" si="123"/>
        <v>0</v>
      </c>
    </row>
    <row r="297" spans="1:17" x14ac:dyDescent="0.2">
      <c r="A297" s="91"/>
      <c r="B297" s="93" t="s">
        <v>238</v>
      </c>
      <c r="C297" s="95" t="s">
        <v>239</v>
      </c>
      <c r="D297" s="36"/>
      <c r="E297" s="37">
        <v>0</v>
      </c>
      <c r="F297" s="38">
        <v>0</v>
      </c>
      <c r="G297" s="38">
        <v>5800</v>
      </c>
      <c r="H297" s="38">
        <v>0</v>
      </c>
      <c r="I297" s="38">
        <v>0</v>
      </c>
      <c r="J297" s="40">
        <f t="shared" si="126"/>
        <v>5800</v>
      </c>
      <c r="K297" s="44">
        <v>0</v>
      </c>
      <c r="L297" s="38">
        <v>0</v>
      </c>
      <c r="M297" s="40">
        <f t="shared" si="125"/>
        <v>0</v>
      </c>
      <c r="N297" s="44">
        <v>0</v>
      </c>
      <c r="O297" s="38">
        <v>0</v>
      </c>
      <c r="P297" s="39">
        <f t="shared" si="122"/>
        <v>0</v>
      </c>
      <c r="Q297" s="66">
        <f t="shared" si="123"/>
        <v>5800</v>
      </c>
    </row>
    <row r="298" spans="1:17" x14ac:dyDescent="0.2">
      <c r="A298" s="91"/>
      <c r="B298" s="93"/>
      <c r="C298" s="95"/>
      <c r="D298" s="36"/>
      <c r="E298" s="42"/>
      <c r="F298" s="43"/>
      <c r="G298" s="43"/>
      <c r="H298" s="43"/>
      <c r="I298" s="43"/>
      <c r="J298" s="34">
        <f t="shared" si="126"/>
        <v>0</v>
      </c>
      <c r="K298" s="55"/>
      <c r="L298" s="43"/>
      <c r="M298" s="34">
        <f t="shared" si="125"/>
        <v>0</v>
      </c>
      <c r="N298" s="55"/>
      <c r="O298" s="43"/>
      <c r="P298" s="33">
        <f t="shared" si="122"/>
        <v>0</v>
      </c>
      <c r="Q298" s="65">
        <f t="shared" si="123"/>
        <v>0</v>
      </c>
    </row>
    <row r="299" spans="1:17" x14ac:dyDescent="0.2">
      <c r="A299" s="91"/>
      <c r="B299" s="93" t="s">
        <v>240</v>
      </c>
      <c r="C299" s="95" t="s">
        <v>241</v>
      </c>
      <c r="D299" s="36"/>
      <c r="E299" s="37">
        <v>0</v>
      </c>
      <c r="F299" s="38">
        <v>0</v>
      </c>
      <c r="G299" s="38">
        <v>5000</v>
      </c>
      <c r="H299" s="38">
        <v>0</v>
      </c>
      <c r="I299" s="38">
        <v>0</v>
      </c>
      <c r="J299" s="40">
        <f t="shared" si="126"/>
        <v>5000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2"/>
        <v>0</v>
      </c>
      <c r="Q299" s="66">
        <f t="shared" si="123"/>
        <v>5000</v>
      </c>
    </row>
    <row r="300" spans="1:17" x14ac:dyDescent="0.2">
      <c r="A300" s="91"/>
      <c r="B300" s="93"/>
      <c r="C300" s="95"/>
      <c r="D300" s="36"/>
      <c r="E300" s="42"/>
      <c r="F300" s="43"/>
      <c r="G300" s="43"/>
      <c r="H300" s="43"/>
      <c r="I300" s="43"/>
      <c r="J300" s="34">
        <f t="shared" si="126"/>
        <v>0</v>
      </c>
      <c r="K300" s="55"/>
      <c r="L300" s="43"/>
      <c r="M300" s="34">
        <f t="shared" si="125"/>
        <v>0</v>
      </c>
      <c r="N300" s="55"/>
      <c r="O300" s="43"/>
      <c r="P300" s="33">
        <f t="shared" si="122"/>
        <v>0</v>
      </c>
      <c r="Q300" s="65">
        <f t="shared" si="123"/>
        <v>0</v>
      </c>
    </row>
    <row r="301" spans="1:17" x14ac:dyDescent="0.2">
      <c r="A301" s="91"/>
      <c r="B301" s="93" t="s">
        <v>242</v>
      </c>
      <c r="C301" s="95" t="s">
        <v>243</v>
      </c>
      <c r="D301" s="36"/>
      <c r="E301" s="37">
        <v>0</v>
      </c>
      <c r="F301" s="38">
        <v>0</v>
      </c>
      <c r="G301" s="38">
        <v>106</v>
      </c>
      <c r="H301" s="38">
        <v>0</v>
      </c>
      <c r="I301" s="38">
        <v>0</v>
      </c>
      <c r="J301" s="40">
        <f t="shared" si="126"/>
        <v>106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2"/>
        <v>0</v>
      </c>
      <c r="Q301" s="66">
        <f t="shared" si="123"/>
        <v>106</v>
      </c>
    </row>
    <row r="302" spans="1:17" x14ac:dyDescent="0.2">
      <c r="A302" s="91"/>
      <c r="B302" s="93"/>
      <c r="C302" s="95"/>
      <c r="D302" s="36"/>
      <c r="E302" s="42"/>
      <c r="F302" s="43"/>
      <c r="G302" s="43"/>
      <c r="H302" s="43"/>
      <c r="I302" s="43"/>
      <c r="J302" s="34">
        <f t="shared" si="126"/>
        <v>0</v>
      </c>
      <c r="K302" s="55"/>
      <c r="L302" s="43"/>
      <c r="M302" s="34">
        <f t="shared" si="125"/>
        <v>0</v>
      </c>
      <c r="N302" s="55"/>
      <c r="O302" s="43"/>
      <c r="P302" s="33">
        <f t="shared" si="122"/>
        <v>0</v>
      </c>
      <c r="Q302" s="65">
        <f t="shared" si="123"/>
        <v>0</v>
      </c>
    </row>
    <row r="303" spans="1:17" x14ac:dyDescent="0.2">
      <c r="A303" s="91"/>
      <c r="B303" s="93" t="s">
        <v>244</v>
      </c>
      <c r="C303" s="95" t="s">
        <v>245</v>
      </c>
      <c r="D303" s="36"/>
      <c r="E303" s="37">
        <v>0</v>
      </c>
      <c r="F303" s="38">
        <v>0</v>
      </c>
      <c r="G303" s="38">
        <v>2300</v>
      </c>
      <c r="H303" s="38">
        <v>0</v>
      </c>
      <c r="I303" s="38">
        <v>0</v>
      </c>
      <c r="J303" s="40">
        <f t="shared" si="126"/>
        <v>2300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2"/>
        <v>0</v>
      </c>
      <c r="Q303" s="66">
        <f t="shared" si="123"/>
        <v>2300</v>
      </c>
    </row>
    <row r="304" spans="1:17" x14ac:dyDescent="0.2">
      <c r="A304" s="91"/>
      <c r="B304" s="93"/>
      <c r="C304" s="95"/>
      <c r="D304" s="36"/>
      <c r="E304" s="42"/>
      <c r="F304" s="43"/>
      <c r="G304" s="43"/>
      <c r="H304" s="43"/>
      <c r="I304" s="43"/>
      <c r="J304" s="34">
        <f t="shared" si="126"/>
        <v>0</v>
      </c>
      <c r="K304" s="55"/>
      <c r="L304" s="43"/>
      <c r="M304" s="34">
        <f t="shared" si="125"/>
        <v>0</v>
      </c>
      <c r="N304" s="55"/>
      <c r="O304" s="43"/>
      <c r="P304" s="33">
        <f t="shared" si="122"/>
        <v>0</v>
      </c>
      <c r="Q304" s="65">
        <f t="shared" si="123"/>
        <v>0</v>
      </c>
    </row>
    <row r="305" spans="1:17" x14ac:dyDescent="0.2">
      <c r="A305" s="91"/>
      <c r="B305" s="93" t="s">
        <v>246</v>
      </c>
      <c r="C305" s="95" t="s">
        <v>247</v>
      </c>
      <c r="D305" s="36"/>
      <c r="E305" s="37">
        <v>0</v>
      </c>
      <c r="F305" s="38">
        <v>0</v>
      </c>
      <c r="G305" s="38">
        <v>13700</v>
      </c>
      <c r="H305" s="38">
        <v>0</v>
      </c>
      <c r="I305" s="38">
        <v>0</v>
      </c>
      <c r="J305" s="40">
        <f t="shared" si="126"/>
        <v>13700</v>
      </c>
      <c r="K305" s="44">
        <v>0</v>
      </c>
      <c r="L305" s="38">
        <v>0</v>
      </c>
      <c r="M305" s="40">
        <f t="shared" si="125"/>
        <v>0</v>
      </c>
      <c r="N305" s="44">
        <v>0</v>
      </c>
      <c r="O305" s="38">
        <v>0</v>
      </c>
      <c r="P305" s="39">
        <f t="shared" si="122"/>
        <v>0</v>
      </c>
      <c r="Q305" s="66">
        <f t="shared" si="123"/>
        <v>13700</v>
      </c>
    </row>
    <row r="306" spans="1:17" x14ac:dyDescent="0.2">
      <c r="A306" s="91"/>
      <c r="B306" s="93"/>
      <c r="C306" s="95"/>
      <c r="D306" s="36"/>
      <c r="E306" s="42"/>
      <c r="F306" s="43"/>
      <c r="G306" s="43"/>
      <c r="H306" s="43"/>
      <c r="I306" s="43"/>
      <c r="J306" s="34">
        <f t="shared" si="126"/>
        <v>0</v>
      </c>
      <c r="K306" s="55"/>
      <c r="L306" s="43"/>
      <c r="M306" s="34">
        <f t="shared" si="125"/>
        <v>0</v>
      </c>
      <c r="N306" s="55"/>
      <c r="O306" s="43"/>
      <c r="P306" s="33">
        <f t="shared" si="122"/>
        <v>0</v>
      </c>
      <c r="Q306" s="65">
        <f t="shared" si="123"/>
        <v>0</v>
      </c>
    </row>
    <row r="307" spans="1:17" x14ac:dyDescent="0.2">
      <c r="A307" s="91"/>
      <c r="B307" s="93" t="s">
        <v>248</v>
      </c>
      <c r="C307" s="95" t="s">
        <v>249</v>
      </c>
      <c r="D307" s="36"/>
      <c r="E307" s="37">
        <v>0</v>
      </c>
      <c r="F307" s="38">
        <v>0</v>
      </c>
      <c r="G307" s="38">
        <v>6200</v>
      </c>
      <c r="H307" s="38">
        <v>0</v>
      </c>
      <c r="I307" s="38">
        <v>0</v>
      </c>
      <c r="J307" s="40">
        <f t="shared" si="126"/>
        <v>6200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22"/>
        <v>0</v>
      </c>
      <c r="Q307" s="66">
        <f t="shared" si="123"/>
        <v>6200</v>
      </c>
    </row>
    <row r="308" spans="1:17" x14ac:dyDescent="0.2">
      <c r="A308" s="91"/>
      <c r="B308" s="93"/>
      <c r="C308" s="95"/>
      <c r="D308" s="36"/>
      <c r="E308" s="42"/>
      <c r="F308" s="43"/>
      <c r="G308" s="43"/>
      <c r="H308" s="43"/>
      <c r="I308" s="43"/>
      <c r="J308" s="34">
        <f t="shared" si="126"/>
        <v>0</v>
      </c>
      <c r="K308" s="55"/>
      <c r="L308" s="43"/>
      <c r="M308" s="34">
        <f t="shared" si="125"/>
        <v>0</v>
      </c>
      <c r="N308" s="55"/>
      <c r="O308" s="43"/>
      <c r="P308" s="33">
        <f t="shared" si="122"/>
        <v>0</v>
      </c>
      <c r="Q308" s="65">
        <f t="shared" si="123"/>
        <v>0</v>
      </c>
    </row>
    <row r="309" spans="1:17" ht="12.75" customHeight="1" x14ac:dyDescent="0.2">
      <c r="A309" s="91"/>
      <c r="B309" s="93" t="s">
        <v>250</v>
      </c>
      <c r="C309" s="95" t="s">
        <v>251</v>
      </c>
      <c r="D309" s="36"/>
      <c r="E309" s="37">
        <v>0</v>
      </c>
      <c r="F309" s="38">
        <v>0</v>
      </c>
      <c r="G309" s="38">
        <v>3000</v>
      </c>
      <c r="H309" s="38">
        <v>0</v>
      </c>
      <c r="I309" s="38">
        <v>0</v>
      </c>
      <c r="J309" s="40">
        <f t="shared" si="126"/>
        <v>3000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22"/>
        <v>0</v>
      </c>
      <c r="Q309" s="66">
        <f t="shared" si="123"/>
        <v>3000</v>
      </c>
    </row>
    <row r="310" spans="1:17" x14ac:dyDescent="0.2">
      <c r="A310" s="91"/>
      <c r="B310" s="93"/>
      <c r="C310" s="95"/>
      <c r="D310" s="36"/>
      <c r="E310" s="42"/>
      <c r="F310" s="43"/>
      <c r="G310" s="43"/>
      <c r="H310" s="43"/>
      <c r="I310" s="43"/>
      <c r="J310" s="34">
        <f t="shared" si="126"/>
        <v>0</v>
      </c>
      <c r="K310" s="55"/>
      <c r="L310" s="43"/>
      <c r="M310" s="34">
        <f t="shared" si="125"/>
        <v>0</v>
      </c>
      <c r="N310" s="55"/>
      <c r="O310" s="43"/>
      <c r="P310" s="33">
        <f t="shared" si="122"/>
        <v>0</v>
      </c>
      <c r="Q310" s="65">
        <f t="shared" si="123"/>
        <v>0</v>
      </c>
    </row>
    <row r="311" spans="1:17" x14ac:dyDescent="0.2">
      <c r="A311" s="91"/>
      <c r="B311" s="93" t="s">
        <v>252</v>
      </c>
      <c r="C311" s="95" t="s">
        <v>253</v>
      </c>
      <c r="D311" s="36"/>
      <c r="E311" s="37">
        <v>0</v>
      </c>
      <c r="F311" s="38">
        <v>0</v>
      </c>
      <c r="G311" s="38">
        <v>12000</v>
      </c>
      <c r="H311" s="38">
        <v>0</v>
      </c>
      <c r="I311" s="38">
        <v>0</v>
      </c>
      <c r="J311" s="40">
        <f t="shared" si="126"/>
        <v>12000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22"/>
        <v>0</v>
      </c>
      <c r="Q311" s="66">
        <f t="shared" si="123"/>
        <v>12000</v>
      </c>
    </row>
    <row r="312" spans="1:17" x14ac:dyDescent="0.2">
      <c r="A312" s="91"/>
      <c r="B312" s="93"/>
      <c r="C312" s="95"/>
      <c r="D312" s="36"/>
      <c r="E312" s="42"/>
      <c r="F312" s="43"/>
      <c r="G312" s="43"/>
      <c r="H312" s="43"/>
      <c r="I312" s="43"/>
      <c r="J312" s="34">
        <f t="shared" si="126"/>
        <v>0</v>
      </c>
      <c r="K312" s="55"/>
      <c r="L312" s="43"/>
      <c r="M312" s="34">
        <f t="shared" si="125"/>
        <v>0</v>
      </c>
      <c r="N312" s="55"/>
      <c r="O312" s="43"/>
      <c r="P312" s="33">
        <f t="shared" si="122"/>
        <v>0</v>
      </c>
      <c r="Q312" s="65">
        <f t="shared" si="123"/>
        <v>0</v>
      </c>
    </row>
    <row r="313" spans="1:17" x14ac:dyDescent="0.2">
      <c r="A313" s="91"/>
      <c r="B313" s="93" t="s">
        <v>254</v>
      </c>
      <c r="C313" s="95" t="s">
        <v>255</v>
      </c>
      <c r="D313" s="36"/>
      <c r="E313" s="37">
        <v>0</v>
      </c>
      <c r="F313" s="38">
        <v>0</v>
      </c>
      <c r="G313" s="38">
        <v>0</v>
      </c>
      <c r="H313" s="38">
        <v>0</v>
      </c>
      <c r="I313" s="38">
        <v>0</v>
      </c>
      <c r="J313" s="40">
        <f t="shared" si="126"/>
        <v>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22"/>
        <v>0</v>
      </c>
      <c r="Q313" s="66">
        <f t="shared" si="123"/>
        <v>0</v>
      </c>
    </row>
    <row r="314" spans="1:17" x14ac:dyDescent="0.2">
      <c r="A314" s="91"/>
      <c r="B314" s="93"/>
      <c r="C314" s="95"/>
      <c r="D314" s="36"/>
      <c r="E314" s="42"/>
      <c r="F314" s="43"/>
      <c r="G314" s="43"/>
      <c r="H314" s="43"/>
      <c r="I314" s="43"/>
      <c r="J314" s="34">
        <f t="shared" si="126"/>
        <v>0</v>
      </c>
      <c r="K314" s="55"/>
      <c r="L314" s="43"/>
      <c r="M314" s="34">
        <f t="shared" si="125"/>
        <v>0</v>
      </c>
      <c r="N314" s="55"/>
      <c r="O314" s="43"/>
      <c r="P314" s="33">
        <f t="shared" si="122"/>
        <v>0</v>
      </c>
      <c r="Q314" s="65">
        <f t="shared" si="123"/>
        <v>0</v>
      </c>
    </row>
    <row r="315" spans="1:17" x14ac:dyDescent="0.2">
      <c r="A315" s="91"/>
      <c r="B315" s="93" t="s">
        <v>256</v>
      </c>
      <c r="C315" s="95" t="s">
        <v>257</v>
      </c>
      <c r="D315" s="36"/>
      <c r="E315" s="37">
        <v>0</v>
      </c>
      <c r="F315" s="38">
        <v>0</v>
      </c>
      <c r="G315" s="38">
        <v>1001</v>
      </c>
      <c r="H315" s="38">
        <v>0</v>
      </c>
      <c r="I315" s="38">
        <v>0</v>
      </c>
      <c r="J315" s="40">
        <f t="shared" si="126"/>
        <v>1001</v>
      </c>
      <c r="K315" s="44">
        <v>0</v>
      </c>
      <c r="L315" s="38">
        <v>0</v>
      </c>
      <c r="M315" s="40">
        <f t="shared" si="125"/>
        <v>0</v>
      </c>
      <c r="N315" s="44">
        <v>0</v>
      </c>
      <c r="O315" s="38">
        <v>0</v>
      </c>
      <c r="P315" s="39">
        <f t="shared" si="122"/>
        <v>0</v>
      </c>
      <c r="Q315" s="66">
        <f t="shared" si="123"/>
        <v>1001</v>
      </c>
    </row>
    <row r="316" spans="1:17" x14ac:dyDescent="0.2">
      <c r="A316" s="91"/>
      <c r="B316" s="93"/>
      <c r="C316" s="95"/>
      <c r="D316" s="36"/>
      <c r="E316" s="42"/>
      <c r="F316" s="43"/>
      <c r="G316" s="43"/>
      <c r="H316" s="43"/>
      <c r="I316" s="43"/>
      <c r="J316" s="34">
        <f t="shared" si="126"/>
        <v>0</v>
      </c>
      <c r="K316" s="55"/>
      <c r="L316" s="43"/>
      <c r="M316" s="34">
        <f t="shared" si="125"/>
        <v>0</v>
      </c>
      <c r="N316" s="55"/>
      <c r="O316" s="43"/>
      <c r="P316" s="33">
        <f t="shared" si="122"/>
        <v>0</v>
      </c>
      <c r="Q316" s="65">
        <f t="shared" si="123"/>
        <v>0</v>
      </c>
    </row>
    <row r="317" spans="1:17" x14ac:dyDescent="0.2">
      <c r="A317" s="91" t="s">
        <v>212</v>
      </c>
      <c r="B317" s="93"/>
      <c r="C317" s="95" t="s">
        <v>258</v>
      </c>
      <c r="D317" s="36"/>
      <c r="E317" s="37">
        <v>0</v>
      </c>
      <c r="F317" s="38">
        <v>0</v>
      </c>
      <c r="G317" s="38">
        <v>0</v>
      </c>
      <c r="H317" s="38">
        <v>8506</v>
      </c>
      <c r="I317" s="38">
        <v>0</v>
      </c>
      <c r="J317" s="40">
        <f t="shared" si="126"/>
        <v>8506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22"/>
        <v>0</v>
      </c>
      <c r="Q317" s="66">
        <f t="shared" si="123"/>
        <v>8506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/>
      <c r="I318" s="43"/>
      <c r="J318" s="34">
        <f t="shared" si="126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22"/>
        <v>0</v>
      </c>
      <c r="Q318" s="65">
        <f t="shared" si="123"/>
        <v>0</v>
      </c>
    </row>
    <row r="319" spans="1:17" x14ac:dyDescent="0.2">
      <c r="A319" s="91" t="s">
        <v>212</v>
      </c>
      <c r="B319" s="93"/>
      <c r="C319" s="95" t="s">
        <v>291</v>
      </c>
      <c r="D319" s="36"/>
      <c r="E319" s="37">
        <v>0</v>
      </c>
      <c r="F319" s="38">
        <v>0</v>
      </c>
      <c r="G319" s="38">
        <v>0</v>
      </c>
      <c r="H319" s="38">
        <v>650</v>
      </c>
      <c r="I319" s="38">
        <v>0</v>
      </c>
      <c r="J319" s="40">
        <f t="shared" si="126"/>
        <v>650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22"/>
        <v>0</v>
      </c>
      <c r="Q319" s="66">
        <f t="shared" si="123"/>
        <v>650</v>
      </c>
    </row>
    <row r="320" spans="1:17" x14ac:dyDescent="0.2">
      <c r="A320" s="91"/>
      <c r="B320" s="93"/>
      <c r="C320" s="95"/>
      <c r="D320" s="36"/>
      <c r="E320" s="42"/>
      <c r="F320" s="43"/>
      <c r="G320" s="43"/>
      <c r="H320" s="43"/>
      <c r="I320" s="43"/>
      <c r="J320" s="34">
        <f t="shared" si="126"/>
        <v>0</v>
      </c>
      <c r="K320" s="55"/>
      <c r="L320" s="43"/>
      <c r="M320" s="34">
        <f t="shared" si="125"/>
        <v>0</v>
      </c>
      <c r="N320" s="55"/>
      <c r="O320" s="43"/>
      <c r="P320" s="33">
        <f t="shared" si="122"/>
        <v>0</v>
      </c>
      <c r="Q320" s="65">
        <f t="shared" si="123"/>
        <v>0</v>
      </c>
    </row>
    <row r="321" spans="1:17" x14ac:dyDescent="0.2">
      <c r="A321" s="91" t="s">
        <v>212</v>
      </c>
      <c r="B321" s="93"/>
      <c r="C321" s="95" t="s">
        <v>211</v>
      </c>
      <c r="D321" s="36" t="s">
        <v>120</v>
      </c>
      <c r="E321" s="37">
        <v>0</v>
      </c>
      <c r="F321" s="38">
        <v>0</v>
      </c>
      <c r="G321" s="38">
        <v>0</v>
      </c>
      <c r="H321" s="38">
        <v>0</v>
      </c>
      <c r="I321" s="38">
        <v>0</v>
      </c>
      <c r="J321" s="40">
        <f t="shared" si="126"/>
        <v>0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22"/>
        <v>0</v>
      </c>
      <c r="Q321" s="66">
        <f t="shared" si="123"/>
        <v>0</v>
      </c>
    </row>
    <row r="322" spans="1:17" ht="13.5" thickBot="1" x14ac:dyDescent="0.25">
      <c r="A322" s="92"/>
      <c r="B322" s="94"/>
      <c r="C322" s="96"/>
      <c r="D322" s="67"/>
      <c r="E322" s="51"/>
      <c r="F322" s="45"/>
      <c r="G322" s="45"/>
      <c r="H322" s="45"/>
      <c r="I322" s="45"/>
      <c r="J322" s="24">
        <f>SUM(E322:I322)</f>
        <v>0</v>
      </c>
      <c r="K322" s="56"/>
      <c r="L322" s="45"/>
      <c r="M322" s="24">
        <f>SUM(K322:L322)</f>
        <v>0</v>
      </c>
      <c r="N322" s="56"/>
      <c r="O322" s="45"/>
      <c r="P322" s="23">
        <f>SUM(N322:O322)</f>
        <v>0</v>
      </c>
      <c r="Q322" s="63">
        <f t="shared" si="123"/>
        <v>0</v>
      </c>
    </row>
  </sheetData>
  <mergeCells count="495"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89:D90"/>
    <mergeCell ref="D116:D117"/>
    <mergeCell ref="D133:D134"/>
    <mergeCell ref="D219:D220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7:D178"/>
    <mergeCell ref="A180:B181"/>
    <mergeCell ref="C180:C181"/>
    <mergeCell ref="D180:D181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2:A183"/>
    <mergeCell ref="B182:B183"/>
    <mergeCell ref="C182:C183"/>
    <mergeCell ref="A184:A185"/>
    <mergeCell ref="B184:B185"/>
    <mergeCell ref="C184:C185"/>
    <mergeCell ref="A177:A178"/>
    <mergeCell ref="B177:B178"/>
    <mergeCell ref="C177:C178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D206:D207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6:A217"/>
    <mergeCell ref="B216:B217"/>
    <mergeCell ref="C216:C217"/>
    <mergeCell ref="A219:B220"/>
    <mergeCell ref="A210:A211"/>
    <mergeCell ref="B210:B211"/>
    <mergeCell ref="C210:C211"/>
    <mergeCell ref="A212:A213"/>
    <mergeCell ref="B212:B213"/>
    <mergeCell ref="C212:C213"/>
    <mergeCell ref="A223:A224"/>
    <mergeCell ref="B223:B224"/>
    <mergeCell ref="C223:C224"/>
    <mergeCell ref="A225:A226"/>
    <mergeCell ref="B225:B226"/>
    <mergeCell ref="C225:C226"/>
    <mergeCell ref="C219:C220"/>
    <mergeCell ref="A221:A222"/>
    <mergeCell ref="B221:B222"/>
    <mergeCell ref="C221:C222"/>
    <mergeCell ref="A231:A232"/>
    <mergeCell ref="B231:B232"/>
    <mergeCell ref="C231:C232"/>
    <mergeCell ref="A233:A234"/>
    <mergeCell ref="B233:B234"/>
    <mergeCell ref="C233:C234"/>
    <mergeCell ref="A227:A228"/>
    <mergeCell ref="B227:B228"/>
    <mergeCell ref="C227:C228"/>
    <mergeCell ref="A229:A230"/>
    <mergeCell ref="B229:B230"/>
    <mergeCell ref="C229:C230"/>
    <mergeCell ref="C242:C243"/>
    <mergeCell ref="D242:D243"/>
    <mergeCell ref="A239:A240"/>
    <mergeCell ref="B239:B240"/>
    <mergeCell ref="C239:C240"/>
    <mergeCell ref="A242:B243"/>
    <mergeCell ref="D244:D245"/>
    <mergeCell ref="A235:A236"/>
    <mergeCell ref="B235:B236"/>
    <mergeCell ref="C235:C236"/>
    <mergeCell ref="A237:A238"/>
    <mergeCell ref="B237:B238"/>
    <mergeCell ref="C237:C238"/>
    <mergeCell ref="A248:A249"/>
    <mergeCell ref="B248:B249"/>
    <mergeCell ref="C248:C249"/>
    <mergeCell ref="A250:A251"/>
    <mergeCell ref="B250:B251"/>
    <mergeCell ref="C250:C251"/>
    <mergeCell ref="A244:A245"/>
    <mergeCell ref="B244:B245"/>
    <mergeCell ref="C244:C245"/>
    <mergeCell ref="A246:A247"/>
    <mergeCell ref="B246:B247"/>
    <mergeCell ref="C246:C247"/>
    <mergeCell ref="A258:A259"/>
    <mergeCell ref="B258:B259"/>
    <mergeCell ref="C258:C259"/>
    <mergeCell ref="A252:A253"/>
    <mergeCell ref="B252:B253"/>
    <mergeCell ref="C252:C253"/>
    <mergeCell ref="A254:A255"/>
    <mergeCell ref="B254:B255"/>
    <mergeCell ref="A256:A257"/>
    <mergeCell ref="B256:B257"/>
    <mergeCell ref="A260:A261"/>
    <mergeCell ref="B260:B261"/>
    <mergeCell ref="C260:C261"/>
    <mergeCell ref="A263:B264"/>
    <mergeCell ref="D263:D264"/>
    <mergeCell ref="C263:C264"/>
    <mergeCell ref="A265:A266"/>
    <mergeCell ref="B265:B266"/>
    <mergeCell ref="C265:C266"/>
    <mergeCell ref="A271:A272"/>
    <mergeCell ref="B271:B272"/>
    <mergeCell ref="C271:C272"/>
    <mergeCell ref="A273:A274"/>
    <mergeCell ref="B273:B274"/>
    <mergeCell ref="C273:C274"/>
    <mergeCell ref="A267:A268"/>
    <mergeCell ref="B267:B268"/>
    <mergeCell ref="C267:C268"/>
    <mergeCell ref="A269:A270"/>
    <mergeCell ref="B269:B270"/>
    <mergeCell ref="C269:C270"/>
    <mergeCell ref="A279:A280"/>
    <mergeCell ref="B279:B280"/>
    <mergeCell ref="C279:C280"/>
    <mergeCell ref="A281:A282"/>
    <mergeCell ref="B281:B282"/>
    <mergeCell ref="C281:C282"/>
    <mergeCell ref="A275:A276"/>
    <mergeCell ref="B275:B276"/>
    <mergeCell ref="C275:C276"/>
    <mergeCell ref="A277:A278"/>
    <mergeCell ref="B277:B278"/>
    <mergeCell ref="C277:C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C315:C316"/>
    <mergeCell ref="A317:A318"/>
    <mergeCell ref="B317:B318"/>
    <mergeCell ref="C317:C3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opLeftCell="A118" workbookViewId="0">
      <selection activeCell="E139" sqref="A139:XFD14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ht="15.75" customHeigh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customHeight="1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9.5" customHeight="1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E6+E39+E58+E85+E96+E109+E116+E133+E146+E157+E180+E219+E242+E263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K6+K39+K58+K85+K96+K109+K116+K133+K146+K157+K180+K219+K242+K263</f>
        <v>805397</v>
      </c>
      <c r="L4" s="5">
        <f>L6+L39+L58+L85+L96+L109+L116+L133+L146+L157+L180+L219+L242+L263</f>
        <v>0</v>
      </c>
      <c r="M4" s="5">
        <f>SUM(K4:L4)</f>
        <v>805397</v>
      </c>
      <c r="N4" s="5">
        <f>N6+N39+N58+N85+N96+N109+N116+N133+N146+N157+N180+N219+N242+N263</f>
        <v>0</v>
      </c>
      <c r="O4" s="7">
        <f>O6+O39+O58+O85+O96+O109+O116+O133+O146+O157+O180+O219+O242+O263</f>
        <v>183976</v>
      </c>
      <c r="P4" s="7">
        <f>SUM(N4:O4)</f>
        <v>183976</v>
      </c>
      <c r="Q4" s="8">
        <f>P4+M4+J4</f>
        <v>3505670</v>
      </c>
      <c r="S4" s="10"/>
    </row>
    <row r="5" spans="1:19" ht="19.5" customHeight="1" thickBot="1" x14ac:dyDescent="0.25">
      <c r="A5" s="123"/>
      <c r="B5" s="124"/>
      <c r="C5" s="109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K7+K40+K59+K86+K97+K110+K117+K134+K147+K158+K181+K220+K243+K264</f>
        <v>0</v>
      </c>
      <c r="L5" s="13">
        <f>L7+L40+L59+L86+L97+L110+L117+L134+L147+L158+L181+L220+L243+L264</f>
        <v>0</v>
      </c>
      <c r="M5" s="13">
        <f>SUM(K5:L5)</f>
        <v>0</v>
      </c>
      <c r="N5" s="13">
        <f>N7+N40+N59+N86+N97+N110+N117+N134+N147+N158+N181+N220+N243+N264</f>
        <v>0</v>
      </c>
      <c r="O5" s="13">
        <f>O7+O40+O59+O86+O97+O110+O117+O134+O147+O158+O181+O220+O243+O264</f>
        <v>0</v>
      </c>
      <c r="P5" s="14">
        <f>SUM(N5:O5)</f>
        <v>0</v>
      </c>
      <c r="Q5" s="15">
        <f>P5+M5+J5</f>
        <v>0</v>
      </c>
    </row>
    <row r="6" spans="1:19" ht="18" customHeight="1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06"/>
      <c r="B7" s="107"/>
      <c r="C7" s="109"/>
      <c r="D7" s="10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ht="12.75" customHeight="1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93"/>
      <c r="B9" s="93"/>
      <c r="C9" s="95"/>
      <c r="D9" s="111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ht="12.75" customHeight="1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93"/>
      <c r="B11" s="93"/>
      <c r="C11" s="9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ht="12.75" customHeight="1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93"/>
      <c r="B13" s="93"/>
      <c r="C13" s="9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ht="12.75" customHeight="1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93"/>
      <c r="B15" s="93"/>
      <c r="C15" s="9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ht="12.75" customHeight="1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ht="12.75" customHeight="1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ht="12.75" customHeight="1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2.75" customHeight="1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ht="12.75" customHeight="1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2.75" customHeight="1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2.75" customHeight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4">
        <f t="shared" si="15"/>
        <v>0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0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ht="12.75" customHeight="1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ht="12.75" customHeight="1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ht="12.75" customHeight="1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/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8" x14ac:dyDescent="0.2">
      <c r="A81" s="93"/>
      <c r="B81" s="93"/>
      <c r="C81" s="95" t="s">
        <v>78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8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8" ht="13.5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8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8" ht="12.75" customHeight="1" x14ac:dyDescent="0.2">
      <c r="A85" s="104" t="s">
        <v>79</v>
      </c>
      <c r="B85" s="105"/>
      <c r="C85" s="108" t="s">
        <v>80</v>
      </c>
      <c r="D85" s="101"/>
      <c r="E85" s="16">
        <f t="shared" ref="E85:I86" si="27">E87+E89+E91+E93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29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0">SUM(N85:O85)</f>
        <v>0</v>
      </c>
      <c r="Q85" s="20">
        <f>P85+M85+J85</f>
        <v>18727</v>
      </c>
    </row>
    <row r="86" spans="1:18" ht="13.5" customHeight="1" thickBot="1" x14ac:dyDescent="0.25">
      <c r="A86" s="106"/>
      <c r="B86" s="107"/>
      <c r="C86" s="109"/>
      <c r="D86" s="102"/>
      <c r="E86" s="21">
        <f t="shared" si="27"/>
        <v>0</v>
      </c>
      <c r="F86" s="22">
        <f t="shared" si="27"/>
        <v>0</v>
      </c>
      <c r="G86" s="22">
        <f t="shared" si="27"/>
        <v>0</v>
      </c>
      <c r="H86" s="22">
        <f t="shared" si="27"/>
        <v>0</v>
      </c>
      <c r="I86" s="22">
        <f t="shared" si="27"/>
        <v>0</v>
      </c>
      <c r="J86" s="24">
        <f t="shared" si="28"/>
        <v>0</v>
      </c>
      <c r="K86" s="53">
        <f>K88+K90+K92+K94</f>
        <v>0</v>
      </c>
      <c r="L86" s="22">
        <f>L88+L90+L92+L94</f>
        <v>0</v>
      </c>
      <c r="M86" s="24">
        <f t="shared" si="29"/>
        <v>0</v>
      </c>
      <c r="N86" s="53">
        <f>N88+N90+N92+N94</f>
        <v>0</v>
      </c>
      <c r="O86" s="22">
        <f>O88+O90+O92+O94</f>
        <v>0</v>
      </c>
      <c r="P86" s="24">
        <f t="shared" si="30"/>
        <v>0</v>
      </c>
      <c r="Q86" s="25">
        <f t="shared" ref="Q86:Q94" si="31">P86+M86+J86</f>
        <v>0</v>
      </c>
    </row>
    <row r="87" spans="1:18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8" x14ac:dyDescent="0.2">
      <c r="A88" s="93"/>
      <c r="B88" s="93"/>
      <c r="C88" s="95"/>
      <c r="D88" s="36"/>
      <c r="E88" s="42"/>
      <c r="F88" s="43"/>
      <c r="G88" s="43"/>
      <c r="H88" s="43"/>
      <c r="I88" s="43"/>
      <c r="J88" s="34">
        <f t="shared" si="28"/>
        <v>0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0</v>
      </c>
    </row>
    <row r="89" spans="1:18" ht="12.75" customHeight="1" x14ac:dyDescent="0.2">
      <c r="A89" s="138"/>
      <c r="B89" s="97" t="s">
        <v>81</v>
      </c>
      <c r="C89" s="97"/>
      <c r="D89" s="99" t="s">
        <v>84</v>
      </c>
      <c r="E89" s="89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  <c r="R89" s="41">
        <f>P89+M89+J89</f>
        <v>0</v>
      </c>
    </row>
    <row r="90" spans="1:18" x14ac:dyDescent="0.2">
      <c r="A90" s="138"/>
      <c r="B90" s="98"/>
      <c r="C90" s="98"/>
      <c r="D90" s="100"/>
      <c r="E90" s="89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  <c r="R90" s="35">
        <f>P90+M90+J90</f>
        <v>0</v>
      </c>
    </row>
    <row r="91" spans="1:18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8" x14ac:dyDescent="0.2">
      <c r="A92" s="93"/>
      <c r="B92" s="93"/>
      <c r="C92" s="95"/>
      <c r="D92" s="111"/>
      <c r="E92" s="42"/>
      <c r="F92" s="43"/>
      <c r="G92" s="43"/>
      <c r="H92" s="43"/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8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8" ht="13.5" thickBot="1" x14ac:dyDescent="0.25">
      <c r="A94" s="94"/>
      <c r="B94" s="94"/>
      <c r="C94" s="96"/>
      <c r="D94" s="50"/>
      <c r="E94" s="51"/>
      <c r="F94" s="45"/>
      <c r="G94" s="45"/>
      <c r="H94" s="45"/>
      <c r="I94" s="45"/>
      <c r="J94" s="24">
        <f t="shared" si="28"/>
        <v>0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0</v>
      </c>
    </row>
    <row r="95" spans="1:18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2.75" customHeight="1" x14ac:dyDescent="0.2">
      <c r="A96" s="104" t="s">
        <v>89</v>
      </c>
      <c r="B96" s="105"/>
      <c r="C96" s="108" t="s">
        <v>90</v>
      </c>
      <c r="D96" s="10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13.5" customHeight="1" thickBot="1" x14ac:dyDescent="0.25">
      <c r="A97" s="106"/>
      <c r="B97" s="107"/>
      <c r="C97" s="109"/>
      <c r="D97" s="102"/>
      <c r="E97" s="21">
        <f t="shared" si="32"/>
        <v>0</v>
      </c>
      <c r="F97" s="22">
        <f t="shared" si="32"/>
        <v>0</v>
      </c>
      <c r="G97" s="22">
        <f t="shared" si="32"/>
        <v>0</v>
      </c>
      <c r="H97" s="22">
        <f t="shared" si="32"/>
        <v>0</v>
      </c>
      <c r="I97" s="22">
        <f t="shared" si="32"/>
        <v>0</v>
      </c>
      <c r="J97" s="24">
        <f t="shared" si="33"/>
        <v>0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0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93"/>
      <c r="B99" s="93"/>
      <c r="C99" s="95"/>
      <c r="D99" s="36"/>
      <c r="E99" s="42"/>
      <c r="F99" s="43"/>
      <c r="G99" s="43"/>
      <c r="H99" s="43"/>
      <c r="I99" s="43"/>
      <c r="J99" s="34">
        <f t="shared" si="33"/>
        <v>0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0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/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93"/>
      <c r="B103" s="93"/>
      <c r="C103" s="95"/>
      <c r="D103" s="36"/>
      <c r="E103" s="42"/>
      <c r="F103" s="43"/>
      <c r="G103" s="43"/>
      <c r="H103" s="43"/>
      <c r="I103" s="43"/>
      <c r="J103" s="34">
        <f t="shared" si="33"/>
        <v>0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0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93"/>
      <c r="B105" s="93"/>
      <c r="C105" s="95"/>
      <c r="D105" s="36"/>
      <c r="E105" s="42"/>
      <c r="F105" s="43"/>
      <c r="G105" s="43"/>
      <c r="H105" s="43"/>
      <c r="I105" s="43"/>
      <c r="J105" s="34">
        <f t="shared" si="33"/>
        <v>0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0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/>
      <c r="G107" s="45"/>
      <c r="H107" s="45"/>
      <c r="I107" s="45"/>
      <c r="J107" s="24">
        <f t="shared" si="33"/>
        <v>0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06"/>
      <c r="B110" s="107"/>
      <c r="C110" s="109"/>
      <c r="D110" s="102"/>
      <c r="E110" s="21">
        <f t="shared" si="37"/>
        <v>0</v>
      </c>
      <c r="F110" s="22">
        <f t="shared" si="37"/>
        <v>0</v>
      </c>
      <c r="G110" s="22">
        <f t="shared" si="37"/>
        <v>0</v>
      </c>
      <c r="H110" s="22">
        <f t="shared" si="37"/>
        <v>0</v>
      </c>
      <c r="I110" s="22">
        <f t="shared" si="37"/>
        <v>0</v>
      </c>
      <c r="J110" s="24">
        <f t="shared" si="38"/>
        <v>0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0</v>
      </c>
    </row>
    <row r="111" spans="1:17" ht="12.75" customHeight="1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/>
      <c r="H112" s="43"/>
      <c r="I112" s="43"/>
      <c r="J112" s="34">
        <f t="shared" si="38"/>
        <v>0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0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/>
      <c r="H114" s="45"/>
      <c r="I114" s="45"/>
      <c r="J114" s="24">
        <f t="shared" si="38"/>
        <v>0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si="42"/>
        <v>0</v>
      </c>
      <c r="G117" s="22">
        <f t="shared" si="42"/>
        <v>0</v>
      </c>
      <c r="H117" s="22">
        <f t="shared" si="42"/>
        <v>0</v>
      </c>
      <c r="I117" s="22">
        <f t="shared" si="42"/>
        <v>0</v>
      </c>
      <c r="J117" s="24">
        <f t="shared" si="43"/>
        <v>0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0</v>
      </c>
      <c r="P117" s="24">
        <f t="shared" si="47"/>
        <v>0</v>
      </c>
      <c r="Q117" s="25">
        <f t="shared" si="48"/>
        <v>0</v>
      </c>
    </row>
    <row r="118" spans="1:17" ht="12.75" customHeight="1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/>
      <c r="H119" s="43"/>
      <c r="I119" s="43"/>
      <c r="J119" s="34">
        <f t="shared" si="43"/>
        <v>0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0</v>
      </c>
    </row>
    <row r="120" spans="1:17" ht="12.75" customHeight="1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/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/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/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/>
      <c r="J127" s="34">
        <f t="shared" si="43"/>
        <v>0</v>
      </c>
      <c r="K127" s="42"/>
      <c r="L127" s="43"/>
      <c r="M127" s="34">
        <f t="shared" si="45"/>
        <v>0</v>
      </c>
      <c r="N127" s="55"/>
      <c r="O127" s="43"/>
      <c r="P127" s="34">
        <f t="shared" si="47"/>
        <v>0</v>
      </c>
      <c r="Q127" s="35">
        <f t="shared" si="48"/>
        <v>0</v>
      </c>
    </row>
    <row r="128" spans="1:17" ht="12.75" customHeight="1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49"/>
        <v>0</v>
      </c>
      <c r="K131" s="51"/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04" t="s">
        <v>121</v>
      </c>
      <c r="B133" s="105"/>
      <c r="C133" s="108" t="s">
        <v>122</v>
      </c>
      <c r="D133" s="10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13"/>
      <c r="B134" s="114"/>
      <c r="C134" s="115"/>
      <c r="D134" s="111"/>
      <c r="E134" s="31">
        <f t="shared" si="52"/>
        <v>0</v>
      </c>
      <c r="F134" s="32">
        <f t="shared" si="52"/>
        <v>0</v>
      </c>
      <c r="G134" s="32">
        <f t="shared" si="52"/>
        <v>0</v>
      </c>
      <c r="H134" s="32">
        <f t="shared" si="52"/>
        <v>0</v>
      </c>
      <c r="I134" s="32">
        <f t="shared" si="52"/>
        <v>0</v>
      </c>
      <c r="J134" s="33">
        <f t="shared" si="53"/>
        <v>0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0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91"/>
      <c r="B136" s="93"/>
      <c r="C136" s="95"/>
      <c r="D136" s="36"/>
      <c r="E136" s="42"/>
      <c r="F136" s="43"/>
      <c r="G136" s="43"/>
      <c r="H136" s="43"/>
      <c r="I136" s="43"/>
      <c r="J136" s="34">
        <f t="shared" si="53"/>
        <v>0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0</v>
      </c>
    </row>
    <row r="137" spans="1:17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x14ac:dyDescent="0.2">
      <c r="A138" s="91"/>
      <c r="B138" s="93"/>
      <c r="C138" s="95"/>
      <c r="D138" s="11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idden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idden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92"/>
      <c r="B144" s="94"/>
      <c r="C144" s="96"/>
      <c r="D144" s="50"/>
      <c r="E144" s="51"/>
      <c r="F144" s="45"/>
      <c r="G144" s="45"/>
      <c r="H144" s="45"/>
      <c r="I144" s="45"/>
      <c r="J144" s="23">
        <f t="shared" si="53"/>
        <v>0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0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04" t="s">
        <v>135</v>
      </c>
      <c r="B146" s="105"/>
      <c r="C146" s="108" t="s">
        <v>136</v>
      </c>
      <c r="D146" s="11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06"/>
      <c r="B147" s="107"/>
      <c r="C147" s="109"/>
      <c r="D147" s="117"/>
      <c r="E147" s="21">
        <f t="shared" si="57"/>
        <v>0</v>
      </c>
      <c r="F147" s="22">
        <f t="shared" si="57"/>
        <v>0</v>
      </c>
      <c r="G147" s="22">
        <f t="shared" si="57"/>
        <v>0</v>
      </c>
      <c r="H147" s="22">
        <f t="shared" si="57"/>
        <v>0</v>
      </c>
      <c r="I147" s="22">
        <f>I149+I151+I153+I155</f>
        <v>0</v>
      </c>
      <c r="J147" s="24">
        <f>SUM(E147:I147)</f>
        <v>0</v>
      </c>
      <c r="K147" s="53">
        <f>K149+K151+K153+K155</f>
        <v>0</v>
      </c>
      <c r="L147" s="22">
        <f>L149+L151+L153+L155</f>
        <v>0</v>
      </c>
      <c r="M147" s="24">
        <f t="shared" si="58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0</v>
      </c>
    </row>
    <row r="148" spans="1:17" ht="12.75" customHeight="1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/>
      <c r="I149" s="43"/>
      <c r="J149" s="34">
        <f t="shared" si="60"/>
        <v>0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0</v>
      </c>
    </row>
    <row r="150" spans="1:17" ht="12.75" customHeight="1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/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/>
      <c r="H153" s="43"/>
      <c r="I153" s="43"/>
      <c r="J153" s="34">
        <f>SUM(E153:I153)</f>
        <v>0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0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60"/>
        <v>0</v>
      </c>
      <c r="K155" s="56"/>
      <c r="L155" s="45"/>
      <c r="M155" s="24">
        <f t="shared" si="58"/>
        <v>0</v>
      </c>
      <c r="N155" s="56"/>
      <c r="O155" s="45"/>
      <c r="P155" s="24">
        <f t="shared" si="59"/>
        <v>0</v>
      </c>
      <c r="Q155" s="25">
        <f t="shared" si="61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0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0" si="65">SUM(K157:L157)</f>
        <v>5000</v>
      </c>
      <c r="N157" s="52">
        <f t="shared" ref="N157:O158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13"/>
      <c r="B158" s="114"/>
      <c r="C158" s="115"/>
      <c r="D158" s="111"/>
      <c r="E158" s="31">
        <f t="shared" ref="E158:I158" si="68">E160+E162+E164+E166+E168+E170+E172++E174+E176+E178</f>
        <v>0</v>
      </c>
      <c r="F158" s="32">
        <f t="shared" si="68"/>
        <v>0</v>
      </c>
      <c r="G158" s="32">
        <f t="shared" si="68"/>
        <v>0</v>
      </c>
      <c r="H158" s="32">
        <f t="shared" si="68"/>
        <v>0</v>
      </c>
      <c r="I158" s="32">
        <f t="shared" si="68"/>
        <v>0</v>
      </c>
      <c r="J158" s="34">
        <f t="shared" si="63"/>
        <v>0</v>
      </c>
      <c r="K158" s="57">
        <f t="shared" ref="K158:L158" si="69">K160+K162+K164+K166+K168+K170+K172++K174+K176+K178</f>
        <v>0</v>
      </c>
      <c r="L158" s="32">
        <f t="shared" si="69"/>
        <v>0</v>
      </c>
      <c r="M158" s="34">
        <f t="shared" si="65"/>
        <v>0</v>
      </c>
      <c r="N158" s="57">
        <f t="shared" si="66"/>
        <v>0</v>
      </c>
      <c r="O158" s="32">
        <f t="shared" si="66"/>
        <v>0</v>
      </c>
      <c r="P158" s="34">
        <f t="shared" ref="P158:P170" si="70">SUM(N158:O158)</f>
        <v>0</v>
      </c>
      <c r="Q158" s="35">
        <f t="shared" si="67"/>
        <v>0</v>
      </c>
    </row>
    <row r="159" spans="1:17" ht="12.75" customHeight="1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0"/>
        <v>0</v>
      </c>
      <c r="Q159" s="30">
        <f t="shared" si="67"/>
        <v>41527</v>
      </c>
    </row>
    <row r="160" spans="1:17" x14ac:dyDescent="0.2">
      <c r="A160" s="91"/>
      <c r="B160" s="93"/>
      <c r="C160" s="95"/>
      <c r="D160" s="36"/>
      <c r="E160" s="42"/>
      <c r="F160" s="43"/>
      <c r="G160" s="43"/>
      <c r="H160" s="43"/>
      <c r="I160" s="43"/>
      <c r="J160" s="34">
        <f t="shared" si="63"/>
        <v>0</v>
      </c>
      <c r="K160" s="42"/>
      <c r="L160" s="43"/>
      <c r="M160" s="34">
        <f t="shared" si="65"/>
        <v>0</v>
      </c>
      <c r="N160" s="55"/>
      <c r="O160" s="43"/>
      <c r="P160" s="34">
        <f t="shared" si="70"/>
        <v>0</v>
      </c>
      <c r="Q160" s="35">
        <f t="shared" si="67"/>
        <v>0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0"/>
        <v>0</v>
      </c>
      <c r="Q161" s="41">
        <f t="shared" si="67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/>
      <c r="H162" s="43"/>
      <c r="I162" s="43"/>
      <c r="J162" s="34">
        <f t="shared" si="63"/>
        <v>0</v>
      </c>
      <c r="K162" s="55"/>
      <c r="L162" s="43"/>
      <c r="M162" s="34">
        <f t="shared" si="65"/>
        <v>0</v>
      </c>
      <c r="N162" s="55"/>
      <c r="O162" s="43"/>
      <c r="P162" s="34">
        <f t="shared" si="70"/>
        <v>0</v>
      </c>
      <c r="Q162" s="35">
        <f t="shared" si="67"/>
        <v>0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7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/>
      <c r="H164" s="43"/>
      <c r="I164" s="43"/>
      <c r="J164" s="34">
        <f t="shared" si="63"/>
        <v>0</v>
      </c>
      <c r="K164" s="55"/>
      <c r="L164" s="43"/>
      <c r="M164" s="34">
        <f t="shared" si="65"/>
        <v>0</v>
      </c>
      <c r="N164" s="55"/>
      <c r="O164" s="43"/>
      <c r="P164" s="34">
        <f t="shared" si="70"/>
        <v>0</v>
      </c>
      <c r="Q164" s="35">
        <f t="shared" si="67"/>
        <v>0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/>
      <c r="H166" s="43"/>
      <c r="I166" s="43"/>
      <c r="J166" s="34">
        <f t="shared" si="63"/>
        <v>0</v>
      </c>
      <c r="K166" s="55"/>
      <c r="L166" s="43"/>
      <c r="M166" s="34">
        <f t="shared" ref="M166" si="71">SUM(K166:L166)</f>
        <v>0</v>
      </c>
      <c r="N166" s="55"/>
      <c r="O166" s="43"/>
      <c r="P166" s="34">
        <f t="shared" ref="P166" si="72">SUM(N166:O166)</f>
        <v>0</v>
      </c>
      <c r="Q166" s="35">
        <f t="shared" si="67"/>
        <v>0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/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0"/>
        <v>0</v>
      </c>
      <c r="Q169" s="41">
        <f t="shared" si="67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3"/>
        <v>0</v>
      </c>
      <c r="K170" s="55"/>
      <c r="L170" s="43"/>
      <c r="M170" s="34">
        <f t="shared" si="65"/>
        <v>0</v>
      </c>
      <c r="N170" s="55"/>
      <c r="O170" s="43"/>
      <c r="P170" s="34">
        <f t="shared" si="70"/>
        <v>0</v>
      </c>
      <c r="Q170" s="35">
        <f t="shared" si="67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3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4">SUM(N171:O171)</f>
        <v>0</v>
      </c>
      <c r="Q171" s="41">
        <f t="shared" si="67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/>
      <c r="H172" s="43"/>
      <c r="I172" s="43"/>
      <c r="J172" s="34">
        <f t="shared" ref="J172:J178" si="75">SUM(E172:I172)</f>
        <v>0</v>
      </c>
      <c r="K172" s="55"/>
      <c r="L172" s="43"/>
      <c r="M172" s="34">
        <f t="shared" ref="M172:M178" si="76">SUM(K172:L172)</f>
        <v>0</v>
      </c>
      <c r="N172" s="55"/>
      <c r="O172" s="43"/>
      <c r="P172" s="34">
        <f t="shared" ref="P172" si="77">SUM(N172:O172)</f>
        <v>0</v>
      </c>
      <c r="Q172" s="35">
        <f t="shared" si="67"/>
        <v>0</v>
      </c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8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9">SUM(N173:O173)</f>
        <v>0</v>
      </c>
      <c r="Q173" s="41">
        <f t="shared" si="67"/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/>
      <c r="H174" s="43"/>
      <c r="I174" s="43"/>
      <c r="J174" s="34">
        <f t="shared" si="75"/>
        <v>0</v>
      </c>
      <c r="K174" s="55"/>
      <c r="L174" s="43"/>
      <c r="M174" s="34">
        <f t="shared" si="76"/>
        <v>0</v>
      </c>
      <c r="N174" s="55"/>
      <c r="O174" s="43"/>
      <c r="P174" s="34">
        <f t="shared" ref="P174" si="80">SUM(N174:O174)</f>
        <v>0</v>
      </c>
      <c r="Q174" s="35">
        <f t="shared" si="67"/>
        <v>0</v>
      </c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1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2">SUM(N175:O175)</f>
        <v>0</v>
      </c>
      <c r="Q175" s="41">
        <f t="shared" si="67"/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/>
      <c r="H176" s="43"/>
      <c r="I176" s="43"/>
      <c r="J176" s="34">
        <f t="shared" si="75"/>
        <v>0</v>
      </c>
      <c r="K176" s="55"/>
      <c r="L176" s="43"/>
      <c r="M176" s="34">
        <f t="shared" si="76"/>
        <v>0</v>
      </c>
      <c r="N176" s="55"/>
      <c r="O176" s="43"/>
      <c r="P176" s="34">
        <f t="shared" ref="P176:P178" si="83">SUM(N176:O176)</f>
        <v>0</v>
      </c>
      <c r="Q176" s="35">
        <f t="shared" si="67"/>
        <v>0</v>
      </c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75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3"/>
        <v>0</v>
      </c>
      <c r="Q177" s="41">
        <f t="shared" si="67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/>
      <c r="H178" s="45"/>
      <c r="I178" s="45"/>
      <c r="J178" s="24">
        <f t="shared" si="75"/>
        <v>0</v>
      </c>
      <c r="K178" s="56"/>
      <c r="L178" s="45"/>
      <c r="M178" s="24">
        <f t="shared" si="76"/>
        <v>0</v>
      </c>
      <c r="N178" s="56"/>
      <c r="O178" s="45"/>
      <c r="P178" s="24">
        <f t="shared" si="83"/>
        <v>0</v>
      </c>
      <c r="Q178" s="25">
        <f t="shared" si="67"/>
        <v>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 customHeight="1" x14ac:dyDescent="0.2">
      <c r="A180" s="104" t="s">
        <v>149</v>
      </c>
      <c r="B180" s="105"/>
      <c r="C180" s="108" t="s">
        <v>150</v>
      </c>
      <c r="D180" s="101"/>
      <c r="E180" s="16">
        <f>E182+E184+E186+E188++E202+E204+E206+E214+E216</f>
        <v>92946</v>
      </c>
      <c r="F180" s="17">
        <f t="shared" ref="F180:H180" si="84">F182+F184+F186+F188++F202+F204+F206+F214+F216</f>
        <v>32489</v>
      </c>
      <c r="G180" s="17">
        <f>G182+G184+G186+G188++G202+G204+G206+G214+G216</f>
        <v>283009</v>
      </c>
      <c r="H180" s="17">
        <f t="shared" si="84"/>
        <v>500</v>
      </c>
      <c r="I180" s="17">
        <f>I182+I184+I186+I188++I202+I204+I206+I214+I216</f>
        <v>600</v>
      </c>
      <c r="J180" s="19">
        <f>SUM(E180:I180)</f>
        <v>409544</v>
      </c>
      <c r="K180" s="52">
        <f>K182+K184+K186+K188++K202+K204+K206+K214+K216</f>
        <v>408307</v>
      </c>
      <c r="L180" s="17">
        <f>L182+L184+L186+L188++L202+L204+L206+L214+L216</f>
        <v>0</v>
      </c>
      <c r="M180" s="19">
        <f t="shared" ref="M180:M207" si="85">SUM(K180:L180)</f>
        <v>408307</v>
      </c>
      <c r="N180" s="52">
        <f>N182+N184+N186+N188++N202+N204+N206+N214+N216</f>
        <v>0</v>
      </c>
      <c r="O180" s="17">
        <f>O182+O184+O186+O188++O202+O204+O206+O214+O216</f>
        <v>90700</v>
      </c>
      <c r="P180" s="19">
        <f>SUM(N180:O180)</f>
        <v>90700</v>
      </c>
      <c r="Q180" s="20">
        <f>P180+M180+J180</f>
        <v>908551</v>
      </c>
    </row>
    <row r="181" spans="1:17" ht="13.5" customHeight="1" thickBot="1" x14ac:dyDescent="0.25">
      <c r="A181" s="106"/>
      <c r="B181" s="107"/>
      <c r="C181" s="109"/>
      <c r="D181" s="102"/>
      <c r="E181" s="21">
        <f t="shared" ref="E181:I181" si="86">E183+E185+E187+E189++E203+E205+E207+E215+E217</f>
        <v>0</v>
      </c>
      <c r="F181" s="22">
        <f t="shared" si="86"/>
        <v>0</v>
      </c>
      <c r="G181" s="22">
        <f t="shared" si="86"/>
        <v>0</v>
      </c>
      <c r="H181" s="22">
        <f t="shared" si="86"/>
        <v>0</v>
      </c>
      <c r="I181" s="22">
        <f t="shared" si="86"/>
        <v>0</v>
      </c>
      <c r="J181" s="24">
        <f t="shared" ref="J181:J217" si="87">SUM(E181:I181)</f>
        <v>0</v>
      </c>
      <c r="K181" s="53">
        <f t="shared" ref="K181:L181" si="88">K183+K185+K187+K189++K203+K205+K207+K215+K217</f>
        <v>0</v>
      </c>
      <c r="L181" s="22">
        <f t="shared" si="88"/>
        <v>0</v>
      </c>
      <c r="M181" s="24">
        <f t="shared" si="85"/>
        <v>0</v>
      </c>
      <c r="N181" s="53">
        <f>N183+N185+N187+N189++N203+N205+N207+N215+N217</f>
        <v>0</v>
      </c>
      <c r="O181" s="22">
        <f t="shared" ref="O181" si="89">O183+O185+O187+O189++O203+O205+O207+O215+O217</f>
        <v>0</v>
      </c>
      <c r="P181" s="24">
        <f t="shared" ref="P181:P217" si="90">SUM(N181:O181)</f>
        <v>0</v>
      </c>
      <c r="Q181" s="25">
        <f t="shared" ref="Q181:Q217" si="91">P181+M181+J181</f>
        <v>0</v>
      </c>
    </row>
    <row r="182" spans="1:17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87"/>
        <v>76516</v>
      </c>
      <c r="K182" s="54">
        <v>0</v>
      </c>
      <c r="L182" s="27">
        <v>0</v>
      </c>
      <c r="M182" s="29">
        <f t="shared" si="85"/>
        <v>0</v>
      </c>
      <c r="N182" s="54">
        <v>0</v>
      </c>
      <c r="O182" s="27">
        <v>0</v>
      </c>
      <c r="P182" s="29">
        <f t="shared" si="90"/>
        <v>0</v>
      </c>
      <c r="Q182" s="30">
        <f t="shared" si="91"/>
        <v>76516</v>
      </c>
    </row>
    <row r="183" spans="1:17" x14ac:dyDescent="0.2">
      <c r="A183" s="103"/>
      <c r="B183" s="93"/>
      <c r="C183" s="95"/>
      <c r="D183" s="36"/>
      <c r="E183" s="42"/>
      <c r="F183" s="43"/>
      <c r="G183" s="43"/>
      <c r="H183" s="43"/>
      <c r="I183" s="43"/>
      <c r="J183" s="34">
        <f t="shared" si="87"/>
        <v>0</v>
      </c>
      <c r="K183" s="55"/>
      <c r="L183" s="43"/>
      <c r="M183" s="34">
        <f t="shared" si="85"/>
        <v>0</v>
      </c>
      <c r="N183" s="55"/>
      <c r="O183" s="43"/>
      <c r="P183" s="34">
        <f t="shared" si="90"/>
        <v>0</v>
      </c>
      <c r="Q183" s="35">
        <f t="shared" si="91"/>
        <v>0</v>
      </c>
    </row>
    <row r="184" spans="1:17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87"/>
        <v>2300</v>
      </c>
      <c r="K184" s="44">
        <v>0</v>
      </c>
      <c r="L184" s="38">
        <v>0</v>
      </c>
      <c r="M184" s="40">
        <f t="shared" si="85"/>
        <v>0</v>
      </c>
      <c r="N184" s="44">
        <v>0</v>
      </c>
      <c r="O184" s="38">
        <v>0</v>
      </c>
      <c r="P184" s="40">
        <f t="shared" si="90"/>
        <v>0</v>
      </c>
      <c r="Q184" s="41">
        <f t="shared" si="91"/>
        <v>2300</v>
      </c>
    </row>
    <row r="185" spans="1:17" x14ac:dyDescent="0.2">
      <c r="A185" s="91"/>
      <c r="B185" s="93"/>
      <c r="C185" s="95"/>
      <c r="D185" s="36"/>
      <c r="E185" s="42"/>
      <c r="F185" s="43"/>
      <c r="G185" s="43"/>
      <c r="H185" s="43"/>
      <c r="I185" s="43"/>
      <c r="J185" s="34">
        <f t="shared" si="87"/>
        <v>0</v>
      </c>
      <c r="K185" s="55"/>
      <c r="L185" s="43"/>
      <c r="M185" s="34">
        <f t="shared" si="85"/>
        <v>0</v>
      </c>
      <c r="N185" s="55"/>
      <c r="O185" s="43"/>
      <c r="P185" s="34">
        <f t="shared" si="90"/>
        <v>0</v>
      </c>
      <c r="Q185" s="35">
        <f t="shared" si="91"/>
        <v>0</v>
      </c>
    </row>
    <row r="186" spans="1:17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87"/>
        <v>17100</v>
      </c>
      <c r="K186" s="44">
        <v>0</v>
      </c>
      <c r="L186" s="38">
        <v>0</v>
      </c>
      <c r="M186" s="40">
        <f t="shared" si="85"/>
        <v>0</v>
      </c>
      <c r="N186" s="44">
        <v>0</v>
      </c>
      <c r="O186" s="38">
        <v>0</v>
      </c>
      <c r="P186" s="40">
        <f t="shared" si="90"/>
        <v>0</v>
      </c>
      <c r="Q186" s="41">
        <f t="shared" si="91"/>
        <v>17100</v>
      </c>
    </row>
    <row r="187" spans="1:17" x14ac:dyDescent="0.2">
      <c r="A187" s="91"/>
      <c r="B187" s="93"/>
      <c r="C187" s="95"/>
      <c r="D187" s="36"/>
      <c r="E187" s="42"/>
      <c r="F187" s="43"/>
      <c r="G187" s="43"/>
      <c r="H187" s="43"/>
      <c r="I187" s="43"/>
      <c r="J187" s="34">
        <f t="shared" si="87"/>
        <v>0</v>
      </c>
      <c r="K187" s="55"/>
      <c r="L187" s="43"/>
      <c r="M187" s="34">
        <f t="shared" si="85"/>
        <v>0</v>
      </c>
      <c r="N187" s="55"/>
      <c r="O187" s="43"/>
      <c r="P187" s="34">
        <f t="shared" si="90"/>
        <v>0</v>
      </c>
      <c r="Q187" s="35">
        <f t="shared" si="91"/>
        <v>0</v>
      </c>
    </row>
    <row r="188" spans="1:17" ht="12.75" customHeight="1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E190+E192+E194+E196+E198+E200</f>
        <v>0</v>
      </c>
      <c r="F188" s="38">
        <f t="shared" ref="F188:I188" si="92">F190+F192+F194+F196+F198+F200</f>
        <v>0</v>
      </c>
      <c r="G188" s="38">
        <f t="shared" si="92"/>
        <v>13000</v>
      </c>
      <c r="H188" s="38">
        <f t="shared" si="92"/>
        <v>0</v>
      </c>
      <c r="I188" s="38">
        <f t="shared" si="92"/>
        <v>600</v>
      </c>
      <c r="J188" s="29">
        <f t="shared" si="87"/>
        <v>13600</v>
      </c>
      <c r="K188" s="44">
        <f t="shared" ref="K188:L189" si="93">K190+K192+K194+K196+K198+K200</f>
        <v>0</v>
      </c>
      <c r="L188" s="38">
        <f t="shared" si="93"/>
        <v>0</v>
      </c>
      <c r="M188" s="40">
        <f t="shared" si="85"/>
        <v>0</v>
      </c>
      <c r="N188" s="44">
        <f t="shared" ref="N188:O189" si="94">N190+N192+N194+N196+N198+N200</f>
        <v>0</v>
      </c>
      <c r="O188" s="38">
        <f>O190+O192+O194+O196+O198+O200</f>
        <v>90700</v>
      </c>
      <c r="P188" s="40">
        <f t="shared" si="90"/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42">
        <f t="shared" ref="E189:I189" si="95">E191+E193+E195+E197+E199+E201</f>
        <v>0</v>
      </c>
      <c r="F189" s="57">
        <f t="shared" si="95"/>
        <v>0</v>
      </c>
      <c r="G189" s="57">
        <f t="shared" si="95"/>
        <v>0</v>
      </c>
      <c r="H189" s="57">
        <f t="shared" si="95"/>
        <v>0</v>
      </c>
      <c r="I189" s="57">
        <f t="shared" si="95"/>
        <v>0</v>
      </c>
      <c r="J189" s="34">
        <f t="shared" si="87"/>
        <v>0</v>
      </c>
      <c r="K189" s="57">
        <f t="shared" si="93"/>
        <v>0</v>
      </c>
      <c r="L189" s="32">
        <f t="shared" si="93"/>
        <v>0</v>
      </c>
      <c r="M189" s="34">
        <f t="shared" si="85"/>
        <v>0</v>
      </c>
      <c r="N189" s="57">
        <f t="shared" si="94"/>
        <v>0</v>
      </c>
      <c r="O189" s="32">
        <f t="shared" si="94"/>
        <v>0</v>
      </c>
      <c r="P189" s="34">
        <f t="shared" si="90"/>
        <v>0</v>
      </c>
      <c r="Q189" s="35">
        <f t="shared" ref="Q189:Q201" si="96">P189+M189+J189</f>
        <v>0</v>
      </c>
    </row>
    <row r="190" spans="1:17" ht="12.75" customHeight="1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87"/>
        <v>1500</v>
      </c>
      <c r="K190" s="44">
        <v>0</v>
      </c>
      <c r="L190" s="38">
        <v>0</v>
      </c>
      <c r="M190" s="40">
        <f t="shared" si="85"/>
        <v>0</v>
      </c>
      <c r="N190" s="44">
        <v>0</v>
      </c>
      <c r="O190" s="38">
        <v>10000</v>
      </c>
      <c r="P190" s="40">
        <f t="shared" si="90"/>
        <v>10000</v>
      </c>
      <c r="Q190" s="41">
        <f t="shared" si="96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/>
      <c r="H191" s="43"/>
      <c r="I191" s="43"/>
      <c r="J191" s="34">
        <f t="shared" si="87"/>
        <v>0</v>
      </c>
      <c r="K191" s="55"/>
      <c r="L191" s="43"/>
      <c r="M191" s="34">
        <f t="shared" si="85"/>
        <v>0</v>
      </c>
      <c r="N191" s="55"/>
      <c r="O191" s="43"/>
      <c r="P191" s="34">
        <f t="shared" si="90"/>
        <v>0</v>
      </c>
      <c r="Q191" s="35">
        <f t="shared" si="96"/>
        <v>0</v>
      </c>
    </row>
    <row r="192" spans="1:17" ht="12.75" customHeight="1" x14ac:dyDescent="0.2">
      <c r="A192" s="91"/>
      <c r="B192" s="93" t="s">
        <v>281</v>
      </c>
      <c r="C192" s="95" t="s">
        <v>287</v>
      </c>
      <c r="D192" s="36" t="s">
        <v>120</v>
      </c>
      <c r="E192" s="37">
        <v>0</v>
      </c>
      <c r="F192" s="38">
        <v>0</v>
      </c>
      <c r="G192" s="38">
        <v>2100</v>
      </c>
      <c r="H192" s="38">
        <v>0</v>
      </c>
      <c r="I192" s="38">
        <v>0</v>
      </c>
      <c r="J192" s="29">
        <f t="shared" si="87"/>
        <v>2100</v>
      </c>
      <c r="K192" s="44">
        <v>0</v>
      </c>
      <c r="L192" s="38">
        <v>0</v>
      </c>
      <c r="M192" s="40">
        <f t="shared" si="85"/>
        <v>0</v>
      </c>
      <c r="N192" s="44">
        <v>0</v>
      </c>
      <c r="O192" s="38">
        <v>53376</v>
      </c>
      <c r="P192" s="40">
        <f t="shared" si="90"/>
        <v>53376</v>
      </c>
      <c r="Q192" s="41">
        <f t="shared" si="96"/>
        <v>55476</v>
      </c>
    </row>
    <row r="193" spans="1:17" x14ac:dyDescent="0.2">
      <c r="A193" s="91"/>
      <c r="B193" s="93"/>
      <c r="C193" s="95"/>
      <c r="D193" s="36"/>
      <c r="E193" s="42"/>
      <c r="F193" s="43"/>
      <c r="G193" s="43"/>
      <c r="H193" s="43"/>
      <c r="I193" s="43"/>
      <c r="J193" s="34">
        <f t="shared" si="87"/>
        <v>0</v>
      </c>
      <c r="K193" s="55"/>
      <c r="L193" s="43"/>
      <c r="M193" s="34">
        <f t="shared" si="85"/>
        <v>0</v>
      </c>
      <c r="N193" s="55"/>
      <c r="O193" s="43"/>
      <c r="P193" s="34">
        <f t="shared" si="90"/>
        <v>0</v>
      </c>
      <c r="Q193" s="35">
        <f t="shared" si="96"/>
        <v>0</v>
      </c>
    </row>
    <row r="194" spans="1:17" ht="12.75" customHeight="1" x14ac:dyDescent="0.2">
      <c r="A194" s="91"/>
      <c r="B194" s="93" t="s">
        <v>281</v>
      </c>
      <c r="C194" s="95" t="s">
        <v>288</v>
      </c>
      <c r="D194" s="36" t="s">
        <v>120</v>
      </c>
      <c r="E194" s="37">
        <v>0</v>
      </c>
      <c r="F194" s="38">
        <v>0</v>
      </c>
      <c r="G194" s="38">
        <v>2500</v>
      </c>
      <c r="H194" s="38">
        <v>0</v>
      </c>
      <c r="I194" s="38">
        <v>0</v>
      </c>
      <c r="J194" s="29">
        <f t="shared" si="87"/>
        <v>2500</v>
      </c>
      <c r="K194" s="44">
        <v>0</v>
      </c>
      <c r="L194" s="38">
        <v>0</v>
      </c>
      <c r="M194" s="40">
        <f t="shared" ref="M194:M195" si="97">SUM(K194:L194)</f>
        <v>0</v>
      </c>
      <c r="N194" s="44">
        <v>0</v>
      </c>
      <c r="O194" s="38">
        <v>11244</v>
      </c>
      <c r="P194" s="40">
        <f t="shared" ref="P194:P195" si="98">SUM(N194:O194)</f>
        <v>11244</v>
      </c>
      <c r="Q194" s="41">
        <f t="shared" si="96"/>
        <v>13744</v>
      </c>
    </row>
    <row r="195" spans="1:17" x14ac:dyDescent="0.2">
      <c r="A195" s="91"/>
      <c r="B195" s="93"/>
      <c r="C195" s="95"/>
      <c r="D195" s="36"/>
      <c r="E195" s="42"/>
      <c r="F195" s="43"/>
      <c r="G195" s="43"/>
      <c r="H195" s="43"/>
      <c r="I195" s="43"/>
      <c r="J195" s="34">
        <f t="shared" si="87"/>
        <v>0</v>
      </c>
      <c r="K195" s="55"/>
      <c r="L195" s="43"/>
      <c r="M195" s="34">
        <f t="shared" si="97"/>
        <v>0</v>
      </c>
      <c r="N195" s="55"/>
      <c r="O195" s="43"/>
      <c r="P195" s="34">
        <f t="shared" si="98"/>
        <v>0</v>
      </c>
      <c r="Q195" s="35">
        <f t="shared" si="96"/>
        <v>0</v>
      </c>
    </row>
    <row r="196" spans="1:17" ht="12.75" customHeight="1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87"/>
        <v>900</v>
      </c>
      <c r="K196" s="44">
        <v>0</v>
      </c>
      <c r="L196" s="38">
        <v>0</v>
      </c>
      <c r="M196" s="40">
        <f t="shared" si="85"/>
        <v>0</v>
      </c>
      <c r="N196" s="44">
        <v>0</v>
      </c>
      <c r="O196" s="38">
        <v>16080</v>
      </c>
      <c r="P196" s="40">
        <f t="shared" si="90"/>
        <v>16080</v>
      </c>
      <c r="Q196" s="41">
        <f t="shared" si="96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/>
      <c r="H197" s="43"/>
      <c r="I197" s="43"/>
      <c r="J197" s="34">
        <f t="shared" si="87"/>
        <v>0</v>
      </c>
      <c r="K197" s="55"/>
      <c r="L197" s="43"/>
      <c r="M197" s="34">
        <f t="shared" si="85"/>
        <v>0</v>
      </c>
      <c r="N197" s="55"/>
      <c r="O197" s="43"/>
      <c r="P197" s="34">
        <f t="shared" si="90"/>
        <v>0</v>
      </c>
      <c r="Q197" s="35">
        <f t="shared" si="96"/>
        <v>0</v>
      </c>
    </row>
    <row r="198" spans="1:17" ht="12.75" customHeight="1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ref="J198:J201" si="99">SUM(E198:I198)</f>
        <v>6600</v>
      </c>
      <c r="K198" s="44">
        <v>0</v>
      </c>
      <c r="L198" s="38">
        <v>0</v>
      </c>
      <c r="M198" s="40">
        <f t="shared" ref="M198:M201" si="100">SUM(K198:L198)</f>
        <v>0</v>
      </c>
      <c r="N198" s="44">
        <v>0</v>
      </c>
      <c r="O198" s="38">
        <v>0</v>
      </c>
      <c r="P198" s="40">
        <f t="shared" ref="P198:P201" si="101">SUM(N198:O198)</f>
        <v>0</v>
      </c>
      <c r="Q198" s="41">
        <f t="shared" si="96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/>
      <c r="H199" s="43"/>
      <c r="I199" s="43">
        <v>0</v>
      </c>
      <c r="J199" s="34">
        <f t="shared" si="99"/>
        <v>0</v>
      </c>
      <c r="K199" s="55"/>
      <c r="L199" s="43"/>
      <c r="M199" s="34">
        <f t="shared" si="100"/>
        <v>0</v>
      </c>
      <c r="N199" s="55"/>
      <c r="O199" s="43"/>
      <c r="P199" s="34">
        <f t="shared" si="101"/>
        <v>0</v>
      </c>
      <c r="Q199" s="35">
        <f t="shared" si="96"/>
        <v>0</v>
      </c>
    </row>
    <row r="200" spans="1:17" x14ac:dyDescent="0.2">
      <c r="A200" s="91"/>
      <c r="B200" s="93" t="s">
        <v>157</v>
      </c>
      <c r="C200" s="95" t="s">
        <v>308</v>
      </c>
      <c r="D200" s="36" t="s">
        <v>120</v>
      </c>
      <c r="E200" s="37">
        <v>0</v>
      </c>
      <c r="F200" s="38">
        <v>0</v>
      </c>
      <c r="G200" s="38">
        <v>0</v>
      </c>
      <c r="H200" s="38">
        <v>0</v>
      </c>
      <c r="I200" s="38">
        <v>0</v>
      </c>
      <c r="J200" s="29">
        <f t="shared" si="99"/>
        <v>0</v>
      </c>
      <c r="K200" s="44">
        <v>0</v>
      </c>
      <c r="L200" s="38">
        <v>0</v>
      </c>
      <c r="M200" s="40">
        <f t="shared" si="100"/>
        <v>0</v>
      </c>
      <c r="N200" s="44">
        <v>0</v>
      </c>
      <c r="O200" s="38">
        <v>0</v>
      </c>
      <c r="P200" s="40">
        <f t="shared" si="101"/>
        <v>0</v>
      </c>
      <c r="Q200" s="41">
        <f t="shared" si="96"/>
        <v>0</v>
      </c>
    </row>
    <row r="201" spans="1:17" x14ac:dyDescent="0.2">
      <c r="A201" s="91"/>
      <c r="B201" s="93"/>
      <c r="C201" s="95"/>
      <c r="D201" s="36"/>
      <c r="E201" s="42"/>
      <c r="F201" s="43"/>
      <c r="G201" s="43"/>
      <c r="H201" s="43"/>
      <c r="I201" s="43"/>
      <c r="J201" s="34">
        <f t="shared" si="99"/>
        <v>0</v>
      </c>
      <c r="K201" s="55"/>
      <c r="L201" s="43"/>
      <c r="M201" s="34">
        <f t="shared" si="100"/>
        <v>0</v>
      </c>
      <c r="N201" s="55"/>
      <c r="O201" s="43"/>
      <c r="P201" s="34">
        <f t="shared" si="101"/>
        <v>0</v>
      </c>
      <c r="Q201" s="35">
        <f t="shared" si="96"/>
        <v>0</v>
      </c>
    </row>
    <row r="202" spans="1:17" ht="12.75" customHeight="1" x14ac:dyDescent="0.2">
      <c r="A202" s="91" t="s">
        <v>159</v>
      </c>
      <c r="B202" s="93"/>
      <c r="C202" s="95" t="s">
        <v>160</v>
      </c>
      <c r="D202" s="36" t="s">
        <v>154</v>
      </c>
      <c r="E202" s="37">
        <v>0</v>
      </c>
      <c r="F202" s="38">
        <v>0</v>
      </c>
      <c r="G202" s="38">
        <v>133000</v>
      </c>
      <c r="H202" s="38">
        <v>0</v>
      </c>
      <c r="I202" s="38">
        <v>0</v>
      </c>
      <c r="J202" s="29">
        <f t="shared" si="87"/>
        <v>133000</v>
      </c>
      <c r="K202" s="44">
        <v>0</v>
      </c>
      <c r="L202" s="38">
        <v>0</v>
      </c>
      <c r="M202" s="40">
        <f t="shared" si="85"/>
        <v>0</v>
      </c>
      <c r="N202" s="44">
        <v>0</v>
      </c>
      <c r="O202" s="38">
        <v>0</v>
      </c>
      <c r="P202" s="40">
        <f t="shared" si="90"/>
        <v>0</v>
      </c>
      <c r="Q202" s="41">
        <f t="shared" si="91"/>
        <v>133000</v>
      </c>
    </row>
    <row r="203" spans="1:17" x14ac:dyDescent="0.2">
      <c r="A203" s="91"/>
      <c r="B203" s="93"/>
      <c r="C203" s="95"/>
      <c r="D203" s="36"/>
      <c r="E203" s="42"/>
      <c r="F203" s="43"/>
      <c r="G203" s="43"/>
      <c r="H203" s="43"/>
      <c r="I203" s="43"/>
      <c r="J203" s="34">
        <f t="shared" si="87"/>
        <v>0</v>
      </c>
      <c r="K203" s="55"/>
      <c r="L203" s="43"/>
      <c r="M203" s="34">
        <f t="shared" si="85"/>
        <v>0</v>
      </c>
      <c r="N203" s="55"/>
      <c r="O203" s="43"/>
      <c r="P203" s="34">
        <f t="shared" si="90"/>
        <v>0</v>
      </c>
      <c r="Q203" s="35">
        <f t="shared" si="91"/>
        <v>0</v>
      </c>
    </row>
    <row r="204" spans="1:17" x14ac:dyDescent="0.2">
      <c r="A204" s="91" t="s">
        <v>161</v>
      </c>
      <c r="B204" s="93"/>
      <c r="C204" s="95" t="s">
        <v>162</v>
      </c>
      <c r="D204" s="36" t="s">
        <v>26</v>
      </c>
      <c r="E204" s="37">
        <v>0</v>
      </c>
      <c r="F204" s="38">
        <v>0</v>
      </c>
      <c r="G204" s="38">
        <v>5500</v>
      </c>
      <c r="H204" s="38">
        <v>0</v>
      </c>
      <c r="I204" s="38">
        <v>0</v>
      </c>
      <c r="J204" s="29">
        <f t="shared" si="87"/>
        <v>5500</v>
      </c>
      <c r="K204" s="44">
        <v>7000</v>
      </c>
      <c r="L204" s="38">
        <v>0</v>
      </c>
      <c r="M204" s="40">
        <f t="shared" si="85"/>
        <v>7000</v>
      </c>
      <c r="N204" s="44">
        <v>0</v>
      </c>
      <c r="O204" s="38">
        <v>0</v>
      </c>
      <c r="P204" s="40">
        <f t="shared" si="90"/>
        <v>0</v>
      </c>
      <c r="Q204" s="41">
        <f t="shared" si="91"/>
        <v>12500</v>
      </c>
    </row>
    <row r="205" spans="1:17" x14ac:dyDescent="0.2">
      <c r="A205" s="91"/>
      <c r="B205" s="93"/>
      <c r="C205" s="95"/>
      <c r="D205" s="36"/>
      <c r="E205" s="42"/>
      <c r="F205" s="43"/>
      <c r="G205" s="43"/>
      <c r="H205" s="43"/>
      <c r="I205" s="43"/>
      <c r="J205" s="34">
        <f t="shared" si="87"/>
        <v>0</v>
      </c>
      <c r="K205" s="55"/>
      <c r="L205" s="43"/>
      <c r="M205" s="34">
        <f t="shared" si="85"/>
        <v>0</v>
      </c>
      <c r="N205" s="55"/>
      <c r="O205" s="43"/>
      <c r="P205" s="34">
        <f t="shared" si="90"/>
        <v>0</v>
      </c>
      <c r="Q205" s="35">
        <f t="shared" si="91"/>
        <v>0</v>
      </c>
    </row>
    <row r="206" spans="1:17" x14ac:dyDescent="0.2">
      <c r="A206" s="91" t="s">
        <v>163</v>
      </c>
      <c r="B206" s="93"/>
      <c r="C206" s="95" t="s">
        <v>164</v>
      </c>
      <c r="D206" s="111"/>
      <c r="E206" s="37">
        <f>E208+E210+E212</f>
        <v>0</v>
      </c>
      <c r="F206" s="38">
        <f t="shared" ref="F206:I207" si="102">F208+F210+F212</f>
        <v>0</v>
      </c>
      <c r="G206" s="38">
        <f>G208+G210+G212</f>
        <v>79500</v>
      </c>
      <c r="H206" s="38">
        <f t="shared" ref="H206:I206" si="103">H208+H210+H212</f>
        <v>0</v>
      </c>
      <c r="I206" s="38">
        <f t="shared" si="103"/>
        <v>0</v>
      </c>
      <c r="J206" s="29">
        <f t="shared" si="87"/>
        <v>79500</v>
      </c>
      <c r="K206" s="44">
        <f t="shared" ref="K206:L207" si="104">K208+K210+K212</f>
        <v>0</v>
      </c>
      <c r="L206" s="38">
        <f t="shared" si="104"/>
        <v>0</v>
      </c>
      <c r="M206" s="40">
        <f t="shared" si="85"/>
        <v>0</v>
      </c>
      <c r="N206" s="44">
        <f t="shared" ref="N206:O207" si="105">N208+N210+N212</f>
        <v>0</v>
      </c>
      <c r="O206" s="38">
        <f t="shared" si="105"/>
        <v>0</v>
      </c>
      <c r="P206" s="40">
        <f t="shared" si="90"/>
        <v>0</v>
      </c>
      <c r="Q206" s="41">
        <f>P206+M206+J206</f>
        <v>79500</v>
      </c>
    </row>
    <row r="207" spans="1:17" x14ac:dyDescent="0.2">
      <c r="A207" s="91"/>
      <c r="B207" s="93"/>
      <c r="C207" s="95"/>
      <c r="D207" s="111"/>
      <c r="E207" s="31">
        <f>E209+E211+E213</f>
        <v>0</v>
      </c>
      <c r="F207" s="32">
        <f t="shared" si="102"/>
        <v>0</v>
      </c>
      <c r="G207" s="32">
        <f t="shared" si="102"/>
        <v>0</v>
      </c>
      <c r="H207" s="32">
        <f t="shared" si="102"/>
        <v>0</v>
      </c>
      <c r="I207" s="32">
        <f t="shared" si="102"/>
        <v>0</v>
      </c>
      <c r="J207" s="34">
        <f t="shared" si="87"/>
        <v>0</v>
      </c>
      <c r="K207" s="57">
        <f t="shared" si="104"/>
        <v>0</v>
      </c>
      <c r="L207" s="32">
        <f t="shared" si="104"/>
        <v>0</v>
      </c>
      <c r="M207" s="34">
        <f t="shared" si="85"/>
        <v>0</v>
      </c>
      <c r="N207" s="57">
        <f t="shared" si="105"/>
        <v>0</v>
      </c>
      <c r="O207" s="32">
        <f t="shared" si="105"/>
        <v>0</v>
      </c>
      <c r="P207" s="34">
        <f t="shared" si="90"/>
        <v>0</v>
      </c>
      <c r="Q207" s="35">
        <f>P207+M207+J207</f>
        <v>0</v>
      </c>
    </row>
    <row r="208" spans="1:17" x14ac:dyDescent="0.2">
      <c r="A208" s="91"/>
      <c r="B208" s="93" t="s">
        <v>165</v>
      </c>
      <c r="C208" s="95" t="s">
        <v>282</v>
      </c>
      <c r="D208" s="36" t="s">
        <v>31</v>
      </c>
      <c r="E208" s="37">
        <v>0</v>
      </c>
      <c r="F208" s="38">
        <v>0</v>
      </c>
      <c r="G208" s="38">
        <v>62000</v>
      </c>
      <c r="H208" s="38">
        <v>0</v>
      </c>
      <c r="I208" s="38">
        <v>0</v>
      </c>
      <c r="J208" s="29">
        <f>SUM(E208:I208)</f>
        <v>62000</v>
      </c>
      <c r="K208" s="44">
        <v>0</v>
      </c>
      <c r="L208" s="38">
        <v>0</v>
      </c>
      <c r="M208" s="40">
        <f t="shared" ref="M208:M217" si="106">SUM(K208:L208)</f>
        <v>0</v>
      </c>
      <c r="N208" s="44">
        <v>0</v>
      </c>
      <c r="O208" s="38">
        <v>0</v>
      </c>
      <c r="P208" s="40">
        <f t="shared" si="90"/>
        <v>0</v>
      </c>
      <c r="Q208" s="41">
        <f t="shared" si="91"/>
        <v>62000</v>
      </c>
    </row>
    <row r="209" spans="1:17" x14ac:dyDescent="0.2">
      <c r="A209" s="91"/>
      <c r="B209" s="93"/>
      <c r="C209" s="9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106"/>
        <v>0</v>
      </c>
      <c r="N209" s="55"/>
      <c r="O209" s="43"/>
      <c r="P209" s="34">
        <f t="shared" si="90"/>
        <v>0</v>
      </c>
      <c r="Q209" s="35">
        <f t="shared" si="91"/>
        <v>0</v>
      </c>
    </row>
    <row r="210" spans="1:17" ht="12.75" customHeight="1" x14ac:dyDescent="0.2">
      <c r="A210" s="91"/>
      <c r="B210" s="93" t="s">
        <v>165</v>
      </c>
      <c r="C210" s="95" t="s">
        <v>283</v>
      </c>
      <c r="D210" s="36" t="s">
        <v>31</v>
      </c>
      <c r="E210" s="37">
        <v>0</v>
      </c>
      <c r="F210" s="38">
        <v>0</v>
      </c>
      <c r="G210" s="38">
        <v>8000</v>
      </c>
      <c r="H210" s="38">
        <v>0</v>
      </c>
      <c r="I210" s="38">
        <v>0</v>
      </c>
      <c r="J210" s="29">
        <f t="shared" si="87"/>
        <v>8000</v>
      </c>
      <c r="K210" s="44">
        <v>0</v>
      </c>
      <c r="L210" s="38">
        <v>0</v>
      </c>
      <c r="M210" s="40">
        <f t="shared" si="106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8000</v>
      </c>
    </row>
    <row r="211" spans="1:17" x14ac:dyDescent="0.2">
      <c r="A211" s="91"/>
      <c r="B211" s="93"/>
      <c r="C211" s="95"/>
      <c r="D211" s="36"/>
      <c r="E211" s="31"/>
      <c r="F211" s="43"/>
      <c r="G211" s="43"/>
      <c r="H211" s="43"/>
      <c r="I211" s="43"/>
      <c r="J211" s="34">
        <f t="shared" si="87"/>
        <v>0</v>
      </c>
      <c r="K211" s="55"/>
      <c r="L211" s="43"/>
      <c r="M211" s="34">
        <f t="shared" si="106"/>
        <v>0</v>
      </c>
      <c r="N211" s="55"/>
      <c r="O211" s="43"/>
      <c r="P211" s="34">
        <f t="shared" si="90"/>
        <v>0</v>
      </c>
      <c r="Q211" s="35">
        <f t="shared" si="91"/>
        <v>0</v>
      </c>
    </row>
    <row r="212" spans="1:17" x14ac:dyDescent="0.2">
      <c r="A212" s="91"/>
      <c r="B212" s="93" t="s">
        <v>165</v>
      </c>
      <c r="C212" s="95" t="s">
        <v>284</v>
      </c>
      <c r="D212" s="36" t="s">
        <v>31</v>
      </c>
      <c r="E212" s="37">
        <v>0</v>
      </c>
      <c r="F212" s="38">
        <v>0</v>
      </c>
      <c r="G212" s="38">
        <v>9500</v>
      </c>
      <c r="H212" s="38">
        <v>0</v>
      </c>
      <c r="I212" s="38">
        <v>0</v>
      </c>
      <c r="J212" s="29">
        <f t="shared" ref="J212:J213" si="107">SUM(E212:I212)</f>
        <v>9500</v>
      </c>
      <c r="K212" s="44">
        <v>0</v>
      </c>
      <c r="L212" s="38">
        <v>0</v>
      </c>
      <c r="M212" s="40">
        <f t="shared" si="106"/>
        <v>0</v>
      </c>
      <c r="N212" s="44">
        <v>0</v>
      </c>
      <c r="O212" s="38">
        <v>0</v>
      </c>
      <c r="P212" s="40">
        <f t="shared" ref="P212:P213" si="108">SUM(N212:O212)</f>
        <v>0</v>
      </c>
      <c r="Q212" s="41">
        <f t="shared" si="91"/>
        <v>9500</v>
      </c>
    </row>
    <row r="213" spans="1:17" x14ac:dyDescent="0.2">
      <c r="A213" s="91"/>
      <c r="B213" s="93"/>
      <c r="C213" s="95"/>
      <c r="D213" s="36"/>
      <c r="E213" s="31"/>
      <c r="F213" s="43"/>
      <c r="G213" s="43"/>
      <c r="H213" s="43"/>
      <c r="I213" s="43"/>
      <c r="J213" s="34">
        <f t="shared" si="107"/>
        <v>0</v>
      </c>
      <c r="K213" s="55"/>
      <c r="L213" s="43"/>
      <c r="M213" s="34">
        <f t="shared" si="106"/>
        <v>0</v>
      </c>
      <c r="N213" s="55"/>
      <c r="O213" s="43"/>
      <c r="P213" s="34">
        <f t="shared" si="108"/>
        <v>0</v>
      </c>
      <c r="Q213" s="35">
        <f t="shared" si="91"/>
        <v>0</v>
      </c>
    </row>
    <row r="214" spans="1:17" x14ac:dyDescent="0.2">
      <c r="A214" s="91" t="s">
        <v>166</v>
      </c>
      <c r="B214" s="93"/>
      <c r="C214" s="95" t="s">
        <v>285</v>
      </c>
      <c r="D214" s="36" t="s">
        <v>71</v>
      </c>
      <c r="E214" s="37">
        <v>47631</v>
      </c>
      <c r="F214" s="38">
        <v>16648</v>
      </c>
      <c r="G214" s="38">
        <v>15449</v>
      </c>
      <c r="H214" s="38">
        <v>300</v>
      </c>
      <c r="I214" s="38">
        <v>0</v>
      </c>
      <c r="J214" s="29">
        <f t="shared" si="87"/>
        <v>80028</v>
      </c>
      <c r="K214" s="44">
        <v>0</v>
      </c>
      <c r="L214" s="38">
        <v>0</v>
      </c>
      <c r="M214" s="40">
        <f t="shared" si="106"/>
        <v>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80028</v>
      </c>
    </row>
    <row r="215" spans="1:17" x14ac:dyDescent="0.2">
      <c r="A215" s="91"/>
      <c r="B215" s="93"/>
      <c r="C215" s="95"/>
      <c r="D215" s="36"/>
      <c r="E215" s="42"/>
      <c r="F215" s="43"/>
      <c r="G215" s="43"/>
      <c r="H215" s="43"/>
      <c r="I215" s="43"/>
      <c r="J215" s="34">
        <f t="shared" si="87"/>
        <v>0</v>
      </c>
      <c r="K215" s="55"/>
      <c r="L215" s="43"/>
      <c r="M215" s="34">
        <f t="shared" si="106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2">
      <c r="A216" s="91" t="s">
        <v>167</v>
      </c>
      <c r="B216" s="93"/>
      <c r="C216" s="95" t="s">
        <v>168</v>
      </c>
      <c r="D216" s="36" t="s">
        <v>71</v>
      </c>
      <c r="E216" s="37">
        <v>0</v>
      </c>
      <c r="F216" s="38">
        <v>0</v>
      </c>
      <c r="G216" s="38">
        <v>2000</v>
      </c>
      <c r="H216" s="38">
        <v>0</v>
      </c>
      <c r="I216" s="38">
        <v>0</v>
      </c>
      <c r="J216" s="29">
        <f t="shared" si="87"/>
        <v>2000</v>
      </c>
      <c r="K216" s="44">
        <v>401307</v>
      </c>
      <c r="L216" s="38">
        <v>0</v>
      </c>
      <c r="M216" s="40">
        <f t="shared" si="106"/>
        <v>401307</v>
      </c>
      <c r="N216" s="44">
        <v>0</v>
      </c>
      <c r="O216" s="38">
        <v>0</v>
      </c>
      <c r="P216" s="40">
        <f t="shared" si="90"/>
        <v>0</v>
      </c>
      <c r="Q216" s="41">
        <f t="shared" si="91"/>
        <v>403307</v>
      </c>
    </row>
    <row r="217" spans="1:17" ht="12.75" customHeight="1" thickBot="1" x14ac:dyDescent="0.25">
      <c r="A217" s="92"/>
      <c r="B217" s="94"/>
      <c r="C217" s="96"/>
      <c r="D217" s="50"/>
      <c r="E217" s="51"/>
      <c r="F217" s="45"/>
      <c r="G217" s="45"/>
      <c r="H217" s="45"/>
      <c r="I217" s="45"/>
      <c r="J217" s="24">
        <f t="shared" si="87"/>
        <v>0</v>
      </c>
      <c r="K217" s="56"/>
      <c r="L217" s="45"/>
      <c r="M217" s="24">
        <f t="shared" si="106"/>
        <v>0</v>
      </c>
      <c r="N217" s="56"/>
      <c r="O217" s="45"/>
      <c r="P217" s="24">
        <f t="shared" si="90"/>
        <v>0</v>
      </c>
      <c r="Q217" s="25">
        <f t="shared" si="91"/>
        <v>0</v>
      </c>
    </row>
    <row r="218" spans="1:17" ht="13.5" customHeight="1" thickBot="1" x14ac:dyDescent="0.25">
      <c r="D218" s="4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 customHeight="1" x14ac:dyDescent="0.2">
      <c r="A219" s="104" t="s">
        <v>169</v>
      </c>
      <c r="B219" s="105"/>
      <c r="C219" s="108" t="s">
        <v>170</v>
      </c>
      <c r="D219" s="101"/>
      <c r="E219" s="16">
        <f>E221+E223+E225+E227+E229+E231+E233+E235+E237+E239</f>
        <v>121433</v>
      </c>
      <c r="F219" s="17">
        <f t="shared" ref="F219:I220" si="109">F221+F223+F225+F227+F229+F231+F233+F235+F237+F239</f>
        <v>42490</v>
      </c>
      <c r="G219" s="17">
        <f t="shared" si="109"/>
        <v>42033</v>
      </c>
      <c r="H219" s="17">
        <f t="shared" si="109"/>
        <v>10752</v>
      </c>
      <c r="I219" s="17">
        <f t="shared" si="109"/>
        <v>0</v>
      </c>
      <c r="J219" s="19">
        <f t="shared" ref="J219:J240" si="110">SUM(E219:I219)</f>
        <v>216708</v>
      </c>
      <c r="K219" s="52">
        <f>K221+K223+K225+K227+K229+K231+K233+K235+K237+K239</f>
        <v>0</v>
      </c>
      <c r="L219" s="17">
        <f>L221+L223+L225+L227+L229+L231+L233+L235+L237+L239</f>
        <v>0</v>
      </c>
      <c r="M219" s="19">
        <f t="shared" ref="M219:M240" si="111">SUM(K219:L219)</f>
        <v>0</v>
      </c>
      <c r="N219" s="52">
        <f>N221+N223+N225+N227+N229+N231+N233+N235+N237+N239</f>
        <v>0</v>
      </c>
      <c r="O219" s="17">
        <f>O221+O223+O225+O227+O229+O231+O233+O235+O237+O239</f>
        <v>0</v>
      </c>
      <c r="P219" s="19">
        <f t="shared" ref="P219:P240" si="112">SUM(N219:O219)</f>
        <v>0</v>
      </c>
      <c r="Q219" s="20">
        <f t="shared" ref="Q219:Q240" si="113">P219+M219+J219</f>
        <v>216708</v>
      </c>
    </row>
    <row r="220" spans="1:17" ht="13.5" thickBot="1" x14ac:dyDescent="0.25">
      <c r="A220" s="106"/>
      <c r="B220" s="107"/>
      <c r="C220" s="109"/>
      <c r="D220" s="102"/>
      <c r="E220" s="21">
        <f>E222+E224+E226+E228+E230+E232+E234+E236+E238+E240</f>
        <v>0</v>
      </c>
      <c r="F220" s="22">
        <f t="shared" si="109"/>
        <v>0</v>
      </c>
      <c r="G220" s="22">
        <f t="shared" si="109"/>
        <v>0</v>
      </c>
      <c r="H220" s="22">
        <f t="shared" si="109"/>
        <v>0</v>
      </c>
      <c r="I220" s="22">
        <f t="shared" si="109"/>
        <v>0</v>
      </c>
      <c r="J220" s="24">
        <f t="shared" si="110"/>
        <v>0</v>
      </c>
      <c r="K220" s="53">
        <f>K222+K224+K226+K228+K230+K232+K234+K236+K238+K240</f>
        <v>0</v>
      </c>
      <c r="L220" s="22">
        <f>L222+L224+L226+L228+L230+L232+L234+L236+L238+L240</f>
        <v>0</v>
      </c>
      <c r="M220" s="24">
        <f t="shared" si="111"/>
        <v>0</v>
      </c>
      <c r="N220" s="53">
        <f>N222+N224+N226+N228+N230+N232+N234+N236+N238+N240</f>
        <v>0</v>
      </c>
      <c r="O220" s="22">
        <f>O222+O224+O226+O228+O230+O232+O234+O236+O238+O240</f>
        <v>0</v>
      </c>
      <c r="P220" s="24">
        <f t="shared" si="112"/>
        <v>0</v>
      </c>
      <c r="Q220" s="25">
        <f t="shared" si="113"/>
        <v>0</v>
      </c>
    </row>
    <row r="221" spans="1:17" ht="12.75" customHeight="1" x14ac:dyDescent="0.2">
      <c r="A221" s="103" t="s">
        <v>171</v>
      </c>
      <c r="B221" s="98"/>
      <c r="C221" s="100" t="s">
        <v>172</v>
      </c>
      <c r="D221" s="49" t="s">
        <v>173</v>
      </c>
      <c r="E221" s="26">
        <v>0</v>
      </c>
      <c r="F221" s="27">
        <v>0</v>
      </c>
      <c r="G221" s="27">
        <v>0</v>
      </c>
      <c r="H221" s="27">
        <v>1230</v>
      </c>
      <c r="I221" s="27">
        <v>0</v>
      </c>
      <c r="J221" s="29">
        <f t="shared" si="110"/>
        <v>1230</v>
      </c>
      <c r="K221" s="54">
        <v>0</v>
      </c>
      <c r="L221" s="27">
        <v>0</v>
      </c>
      <c r="M221" s="29">
        <f>SUM(K221:L221)</f>
        <v>0</v>
      </c>
      <c r="N221" s="54">
        <v>0</v>
      </c>
      <c r="O221" s="27">
        <v>0</v>
      </c>
      <c r="P221" s="29">
        <f t="shared" si="112"/>
        <v>0</v>
      </c>
      <c r="Q221" s="30">
        <f t="shared" si="113"/>
        <v>1230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/>
      <c r="I222" s="43"/>
      <c r="J222" s="34">
        <f t="shared" si="110"/>
        <v>0</v>
      </c>
      <c r="K222" s="55"/>
      <c r="L222" s="43"/>
      <c r="M222" s="34">
        <f t="shared" si="111"/>
        <v>0</v>
      </c>
      <c r="N222" s="55"/>
      <c r="O222" s="43"/>
      <c r="P222" s="34">
        <f t="shared" si="112"/>
        <v>0</v>
      </c>
      <c r="Q222" s="35">
        <f t="shared" si="113"/>
        <v>0</v>
      </c>
    </row>
    <row r="223" spans="1:17" x14ac:dyDescent="0.2">
      <c r="A223" s="91" t="s">
        <v>174</v>
      </c>
      <c r="B223" s="93"/>
      <c r="C223" s="95" t="s">
        <v>175</v>
      </c>
      <c r="D223" s="36" t="s">
        <v>176</v>
      </c>
      <c r="E223" s="37">
        <v>0</v>
      </c>
      <c r="F223" s="38">
        <v>0</v>
      </c>
      <c r="G223" s="38">
        <v>0</v>
      </c>
      <c r="H223" s="38">
        <v>1162</v>
      </c>
      <c r="I223" s="38">
        <v>0</v>
      </c>
      <c r="J223" s="29">
        <f t="shared" si="110"/>
        <v>1162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112"/>
        <v>0</v>
      </c>
      <c r="Q223" s="41">
        <f t="shared" si="113"/>
        <v>1162</v>
      </c>
    </row>
    <row r="224" spans="1:17" x14ac:dyDescent="0.2">
      <c r="A224" s="91"/>
      <c r="B224" s="93"/>
      <c r="C224" s="95"/>
      <c r="D224" s="36"/>
      <c r="E224" s="42"/>
      <c r="F224" s="43"/>
      <c r="G224" s="43"/>
      <c r="H224" s="43"/>
      <c r="I224" s="43"/>
      <c r="J224" s="34">
        <f t="shared" si="110"/>
        <v>0</v>
      </c>
      <c r="K224" s="55"/>
      <c r="L224" s="43"/>
      <c r="M224" s="34">
        <f t="shared" si="111"/>
        <v>0</v>
      </c>
      <c r="N224" s="55"/>
      <c r="O224" s="43"/>
      <c r="P224" s="34">
        <f t="shared" si="112"/>
        <v>0</v>
      </c>
      <c r="Q224" s="35">
        <f t="shared" si="113"/>
        <v>0</v>
      </c>
    </row>
    <row r="225" spans="1:17" ht="12.75" customHeight="1" x14ac:dyDescent="0.2">
      <c r="A225" s="91" t="s">
        <v>177</v>
      </c>
      <c r="B225" s="93"/>
      <c r="C225" s="95" t="s">
        <v>178</v>
      </c>
      <c r="D225" s="36" t="s">
        <v>173</v>
      </c>
      <c r="E225" s="37">
        <v>0</v>
      </c>
      <c r="F225" s="38">
        <v>0</v>
      </c>
      <c r="G225" s="38">
        <v>600</v>
      </c>
      <c r="H225" s="38">
        <v>0</v>
      </c>
      <c r="I225" s="38">
        <v>0</v>
      </c>
      <c r="J225" s="29">
        <f t="shared" si="110"/>
        <v>600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112"/>
        <v>0</v>
      </c>
      <c r="Q225" s="41">
        <f t="shared" si="113"/>
        <v>600</v>
      </c>
    </row>
    <row r="226" spans="1:17" x14ac:dyDescent="0.2">
      <c r="A226" s="91"/>
      <c r="B226" s="93"/>
      <c r="C226" s="95"/>
      <c r="D226" s="36"/>
      <c r="E226" s="42"/>
      <c r="F226" s="43"/>
      <c r="G226" s="43"/>
      <c r="H226" s="43"/>
      <c r="I226" s="43"/>
      <c r="J226" s="34">
        <f t="shared" si="110"/>
        <v>0</v>
      </c>
      <c r="K226" s="55"/>
      <c r="L226" s="43"/>
      <c r="M226" s="34">
        <f t="shared" si="111"/>
        <v>0</v>
      </c>
      <c r="N226" s="55"/>
      <c r="O226" s="43"/>
      <c r="P226" s="34">
        <f t="shared" si="112"/>
        <v>0</v>
      </c>
      <c r="Q226" s="35">
        <f t="shared" si="113"/>
        <v>0</v>
      </c>
    </row>
    <row r="227" spans="1:17" ht="12.75" customHeight="1" x14ac:dyDescent="0.2">
      <c r="A227" s="91" t="s">
        <v>179</v>
      </c>
      <c r="B227" s="93"/>
      <c r="C227" s="95" t="s">
        <v>180</v>
      </c>
      <c r="D227" s="36" t="s">
        <v>181</v>
      </c>
      <c r="E227" s="37">
        <v>21433</v>
      </c>
      <c r="F227" s="38">
        <v>7490</v>
      </c>
      <c r="G227" s="61">
        <v>1380</v>
      </c>
      <c r="H227" s="38">
        <v>200</v>
      </c>
      <c r="I227" s="38">
        <v>0</v>
      </c>
      <c r="J227" s="29">
        <f t="shared" si="110"/>
        <v>30503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2"/>
        <v>0</v>
      </c>
      <c r="Q227" s="41">
        <f t="shared" si="113"/>
        <v>30503</v>
      </c>
    </row>
    <row r="228" spans="1:17" x14ac:dyDescent="0.2">
      <c r="A228" s="91"/>
      <c r="B228" s="93"/>
      <c r="C228" s="95"/>
      <c r="D228" s="36"/>
      <c r="E228" s="42"/>
      <c r="F228" s="43"/>
      <c r="G228" s="43"/>
      <c r="H228" s="43"/>
      <c r="I228" s="43"/>
      <c r="J228" s="34">
        <f t="shared" si="110"/>
        <v>0</v>
      </c>
      <c r="K228" s="55"/>
      <c r="L228" s="43"/>
      <c r="M228" s="34">
        <f t="shared" si="111"/>
        <v>0</v>
      </c>
      <c r="N228" s="55"/>
      <c r="O228" s="43"/>
      <c r="P228" s="34">
        <f t="shared" si="112"/>
        <v>0</v>
      </c>
      <c r="Q228" s="35">
        <f t="shared" si="113"/>
        <v>0</v>
      </c>
    </row>
    <row r="229" spans="1:17" ht="12.75" customHeight="1" x14ac:dyDescent="0.2">
      <c r="A229" s="91" t="s">
        <v>179</v>
      </c>
      <c r="B229" s="93"/>
      <c r="C229" s="95" t="s">
        <v>180</v>
      </c>
      <c r="D229" s="36" t="s">
        <v>182</v>
      </c>
      <c r="E229" s="37">
        <v>100000</v>
      </c>
      <c r="F229" s="38">
        <v>35000</v>
      </c>
      <c r="G229" s="38">
        <v>20280</v>
      </c>
      <c r="H229" s="38">
        <v>750</v>
      </c>
      <c r="I229" s="38">
        <v>0</v>
      </c>
      <c r="J229" s="29">
        <f t="shared" si="110"/>
        <v>156030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2"/>
        <v>0</v>
      </c>
      <c r="Q229" s="41">
        <f t="shared" si="113"/>
        <v>156030</v>
      </c>
    </row>
    <row r="230" spans="1:17" x14ac:dyDescent="0.2">
      <c r="A230" s="91"/>
      <c r="B230" s="93"/>
      <c r="C230" s="95"/>
      <c r="D230" s="36"/>
      <c r="E230" s="42"/>
      <c r="F230" s="43"/>
      <c r="G230" s="43"/>
      <c r="H230" s="43"/>
      <c r="I230" s="43"/>
      <c r="J230" s="34">
        <f t="shared" si="110"/>
        <v>0</v>
      </c>
      <c r="K230" s="55"/>
      <c r="L230" s="43"/>
      <c r="M230" s="34">
        <f t="shared" si="111"/>
        <v>0</v>
      </c>
      <c r="N230" s="55"/>
      <c r="O230" s="43"/>
      <c r="P230" s="34">
        <f t="shared" si="112"/>
        <v>0</v>
      </c>
      <c r="Q230" s="35">
        <f t="shared" si="113"/>
        <v>0</v>
      </c>
    </row>
    <row r="231" spans="1:17" x14ac:dyDescent="0.2">
      <c r="A231" s="91" t="s">
        <v>183</v>
      </c>
      <c r="B231" s="93"/>
      <c r="C231" s="95" t="s">
        <v>184</v>
      </c>
      <c r="D231" s="36" t="s">
        <v>173</v>
      </c>
      <c r="E231" s="37">
        <v>0</v>
      </c>
      <c r="F231" s="38">
        <v>0</v>
      </c>
      <c r="G231" s="38">
        <v>12600</v>
      </c>
      <c r="H231" s="38">
        <v>0</v>
      </c>
      <c r="I231" s="38">
        <v>0</v>
      </c>
      <c r="J231" s="29">
        <f t="shared" si="110"/>
        <v>12600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2"/>
        <v>0</v>
      </c>
      <c r="Q231" s="41">
        <f t="shared" si="113"/>
        <v>12600</v>
      </c>
    </row>
    <row r="232" spans="1:17" x14ac:dyDescent="0.2">
      <c r="A232" s="91"/>
      <c r="B232" s="93"/>
      <c r="C232" s="95"/>
      <c r="D232" s="36"/>
      <c r="E232" s="42"/>
      <c r="F232" s="43"/>
      <c r="G232" s="43"/>
      <c r="H232" s="43"/>
      <c r="I232" s="43"/>
      <c r="J232" s="34">
        <f t="shared" si="110"/>
        <v>0</v>
      </c>
      <c r="K232" s="55"/>
      <c r="L232" s="43"/>
      <c r="M232" s="34">
        <f t="shared" si="111"/>
        <v>0</v>
      </c>
      <c r="N232" s="55"/>
      <c r="O232" s="43"/>
      <c r="P232" s="34">
        <f t="shared" si="112"/>
        <v>0</v>
      </c>
      <c r="Q232" s="35">
        <f t="shared" si="113"/>
        <v>0</v>
      </c>
    </row>
    <row r="233" spans="1:17" ht="12.75" customHeight="1" x14ac:dyDescent="0.2">
      <c r="A233" s="91" t="s">
        <v>185</v>
      </c>
      <c r="B233" s="93"/>
      <c r="C233" s="95" t="s">
        <v>186</v>
      </c>
      <c r="D233" s="36" t="s">
        <v>187</v>
      </c>
      <c r="E233" s="37">
        <v>0</v>
      </c>
      <c r="F233" s="38">
        <v>0</v>
      </c>
      <c r="G233" s="38">
        <v>7173</v>
      </c>
      <c r="H233" s="38">
        <v>0</v>
      </c>
      <c r="I233" s="38">
        <v>0</v>
      </c>
      <c r="J233" s="29">
        <f t="shared" si="110"/>
        <v>7173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2"/>
        <v>0</v>
      </c>
      <c r="Q233" s="41">
        <f t="shared" si="113"/>
        <v>7173</v>
      </c>
    </row>
    <row r="234" spans="1:17" x14ac:dyDescent="0.2">
      <c r="A234" s="91"/>
      <c r="B234" s="93"/>
      <c r="C234" s="95"/>
      <c r="D234" s="36"/>
      <c r="E234" s="42"/>
      <c r="F234" s="43"/>
      <c r="G234" s="43"/>
      <c r="H234" s="43"/>
      <c r="I234" s="43"/>
      <c r="J234" s="34">
        <f t="shared" si="110"/>
        <v>0</v>
      </c>
      <c r="K234" s="55"/>
      <c r="L234" s="43"/>
      <c r="M234" s="34">
        <f t="shared" si="111"/>
        <v>0</v>
      </c>
      <c r="N234" s="55"/>
      <c r="O234" s="43"/>
      <c r="P234" s="34">
        <f t="shared" si="112"/>
        <v>0</v>
      </c>
      <c r="Q234" s="35">
        <f t="shared" si="113"/>
        <v>0</v>
      </c>
    </row>
    <row r="235" spans="1:17" ht="12.75" customHeight="1" x14ac:dyDescent="0.2">
      <c r="A235" s="91" t="s">
        <v>188</v>
      </c>
      <c r="B235" s="93"/>
      <c r="C235" s="95" t="s">
        <v>189</v>
      </c>
      <c r="D235" s="36" t="s">
        <v>173</v>
      </c>
      <c r="E235" s="37">
        <v>0</v>
      </c>
      <c r="F235" s="38">
        <v>0</v>
      </c>
      <c r="G235" s="38">
        <v>0</v>
      </c>
      <c r="H235" s="38">
        <v>570</v>
      </c>
      <c r="I235" s="38">
        <v>0</v>
      </c>
      <c r="J235" s="29">
        <f t="shared" si="110"/>
        <v>570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2"/>
        <v>0</v>
      </c>
      <c r="Q235" s="41">
        <f t="shared" si="113"/>
        <v>570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/>
      <c r="I236" s="43"/>
      <c r="J236" s="34">
        <f t="shared" si="110"/>
        <v>0</v>
      </c>
      <c r="K236" s="55"/>
      <c r="L236" s="43"/>
      <c r="M236" s="34">
        <f t="shared" si="111"/>
        <v>0</v>
      </c>
      <c r="N236" s="55"/>
      <c r="O236" s="43"/>
      <c r="P236" s="34">
        <f t="shared" si="112"/>
        <v>0</v>
      </c>
      <c r="Q236" s="35">
        <f t="shared" si="113"/>
        <v>0</v>
      </c>
    </row>
    <row r="237" spans="1:17" x14ac:dyDescent="0.2">
      <c r="A237" s="91" t="s">
        <v>190</v>
      </c>
      <c r="B237" s="93"/>
      <c r="C237" s="95" t="s">
        <v>191</v>
      </c>
      <c r="D237" s="36" t="s">
        <v>173</v>
      </c>
      <c r="E237" s="37">
        <v>0</v>
      </c>
      <c r="F237" s="38">
        <v>0</v>
      </c>
      <c r="G237" s="38">
        <v>0</v>
      </c>
      <c r="H237" s="38">
        <v>200</v>
      </c>
      <c r="I237" s="38">
        <v>0</v>
      </c>
      <c r="J237" s="29">
        <f t="shared" si="110"/>
        <v>200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2"/>
        <v>0</v>
      </c>
      <c r="Q237" s="41">
        <f t="shared" si="113"/>
        <v>200</v>
      </c>
    </row>
    <row r="238" spans="1:17" x14ac:dyDescent="0.2">
      <c r="A238" s="91"/>
      <c r="B238" s="93"/>
      <c r="C238" s="95"/>
      <c r="D238" s="36"/>
      <c r="E238" s="42"/>
      <c r="F238" s="43"/>
      <c r="G238" s="43"/>
      <c r="H238" s="43"/>
      <c r="I238" s="43"/>
      <c r="J238" s="34">
        <f t="shared" si="110"/>
        <v>0</v>
      </c>
      <c r="K238" s="55"/>
      <c r="L238" s="43"/>
      <c r="M238" s="34">
        <f t="shared" si="111"/>
        <v>0</v>
      </c>
      <c r="N238" s="55"/>
      <c r="O238" s="43"/>
      <c r="P238" s="34">
        <f t="shared" si="112"/>
        <v>0</v>
      </c>
      <c r="Q238" s="35">
        <f t="shared" si="113"/>
        <v>0</v>
      </c>
    </row>
    <row r="239" spans="1:17" x14ac:dyDescent="0.2">
      <c r="A239" s="91" t="s">
        <v>192</v>
      </c>
      <c r="B239" s="93"/>
      <c r="C239" s="95" t="s">
        <v>193</v>
      </c>
      <c r="D239" s="36" t="s">
        <v>194</v>
      </c>
      <c r="E239" s="37">
        <v>0</v>
      </c>
      <c r="F239" s="38">
        <v>0</v>
      </c>
      <c r="G239" s="38">
        <v>0</v>
      </c>
      <c r="H239" s="38">
        <v>6640</v>
      </c>
      <c r="I239" s="38">
        <v>0</v>
      </c>
      <c r="J239" s="29">
        <f t="shared" si="110"/>
        <v>6640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2"/>
        <v>0</v>
      </c>
      <c r="Q239" s="41">
        <f t="shared" si="113"/>
        <v>6640</v>
      </c>
    </row>
    <row r="240" spans="1:17" ht="12.75" customHeight="1" thickBot="1" x14ac:dyDescent="0.25">
      <c r="A240" s="92"/>
      <c r="B240" s="94"/>
      <c r="C240" s="96"/>
      <c r="D240" s="50"/>
      <c r="E240" s="51"/>
      <c r="F240" s="45"/>
      <c r="G240" s="45"/>
      <c r="H240" s="45"/>
      <c r="I240" s="45"/>
      <c r="J240" s="24">
        <f t="shared" si="110"/>
        <v>0</v>
      </c>
      <c r="K240" s="56"/>
      <c r="L240" s="45"/>
      <c r="M240" s="24">
        <f t="shared" si="111"/>
        <v>0</v>
      </c>
      <c r="N240" s="56"/>
      <c r="O240" s="45"/>
      <c r="P240" s="24">
        <f t="shared" si="112"/>
        <v>0</v>
      </c>
      <c r="Q240" s="25">
        <f t="shared" si="113"/>
        <v>0</v>
      </c>
    </row>
    <row r="241" spans="1:17" ht="13.5" customHeight="1" thickBot="1" x14ac:dyDescent="0.25">
      <c r="D241" s="4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">
      <c r="A242" s="104" t="s">
        <v>195</v>
      </c>
      <c r="B242" s="105"/>
      <c r="C242" s="108" t="s">
        <v>196</v>
      </c>
      <c r="D242" s="101"/>
      <c r="E242" s="16">
        <f>E244+E246+E248+E250+E252+E254+E256+E258+E260</f>
        <v>0</v>
      </c>
      <c r="F242" s="17">
        <f t="shared" ref="E242:I243" si="114">F244+F246+F248+F250+F252+F254+F256+F258+F260</f>
        <v>0</v>
      </c>
      <c r="G242" s="17">
        <f>G244+G246+G248+G250+G252+G254+G256+G258+G260</f>
        <v>80066</v>
      </c>
      <c r="H242" s="17">
        <f t="shared" si="114"/>
        <v>0</v>
      </c>
      <c r="I242" s="17">
        <f>I244+I246+I248+I250+I252+I254+I256+I258+I260</f>
        <v>14372</v>
      </c>
      <c r="J242" s="19">
        <f>SUM(E242:I242)</f>
        <v>94438</v>
      </c>
      <c r="K242" s="52">
        <f>K244+K246+K248+K250+K252+K254+K256+K258+K260</f>
        <v>16090</v>
      </c>
      <c r="L242" s="17">
        <f>L244+L246+L248+L250+L252+L254+L256+L258+L260</f>
        <v>0</v>
      </c>
      <c r="M242" s="19">
        <f>SUM(K242:L242)</f>
        <v>16090</v>
      </c>
      <c r="N242" s="52">
        <f>N244+N246+N248+N250+N252+N254+N256+N258+N260</f>
        <v>0</v>
      </c>
      <c r="O242" s="17">
        <f>O244+O246+O248+O250+O252+O254+O256+O258+O260</f>
        <v>76116</v>
      </c>
      <c r="P242" s="19">
        <f>SUM(N242:O242)</f>
        <v>76116</v>
      </c>
      <c r="Q242" s="20">
        <f>P242+M242+J242</f>
        <v>186644</v>
      </c>
    </row>
    <row r="243" spans="1:17" ht="13.5" thickBot="1" x14ac:dyDescent="0.25">
      <c r="A243" s="106"/>
      <c r="B243" s="107"/>
      <c r="C243" s="109"/>
      <c r="D243" s="102"/>
      <c r="E243" s="21">
        <f t="shared" si="114"/>
        <v>0</v>
      </c>
      <c r="F243" s="22">
        <f t="shared" si="114"/>
        <v>0</v>
      </c>
      <c r="G243" s="22">
        <f t="shared" si="114"/>
        <v>0</v>
      </c>
      <c r="H243" s="22">
        <f t="shared" si="114"/>
        <v>0</v>
      </c>
      <c r="I243" s="22">
        <f t="shared" si="114"/>
        <v>0</v>
      </c>
      <c r="J243" s="24">
        <f t="shared" ref="J243:J261" si="115">SUM(E243:I243)</f>
        <v>0</v>
      </c>
      <c r="K243" s="53">
        <f>K245+K247+K249+K251+K253+K255+K257+K259+K261</f>
        <v>0</v>
      </c>
      <c r="L243" s="22">
        <f>L245+L247+L249+L251+L253+L255+L257+L259+L261</f>
        <v>0</v>
      </c>
      <c r="M243" s="24">
        <f t="shared" ref="M243:M259" si="116">SUM(K243:L243)</f>
        <v>0</v>
      </c>
      <c r="N243" s="53">
        <f>N245+N247+N249+N251+N253+N255+N257+N259+N261</f>
        <v>0</v>
      </c>
      <c r="O243" s="22">
        <f>O245+O247+O249+O251+O253+O255+O257+O259+O261</f>
        <v>0</v>
      </c>
      <c r="P243" s="24">
        <f t="shared" ref="P243:P261" si="117">SUM(N243:O243)</f>
        <v>0</v>
      </c>
      <c r="Q243" s="25">
        <f t="shared" ref="Q243:Q261" si="118">P243+M243+J243</f>
        <v>0</v>
      </c>
    </row>
    <row r="244" spans="1:17" ht="12.75" customHeight="1" x14ac:dyDescent="0.2">
      <c r="A244" s="103" t="s">
        <v>197</v>
      </c>
      <c r="B244" s="98"/>
      <c r="C244" s="100" t="s">
        <v>198</v>
      </c>
      <c r="D244" s="110"/>
      <c r="E244" s="26">
        <v>0</v>
      </c>
      <c r="F244" s="27">
        <v>0</v>
      </c>
      <c r="G244" s="27">
        <v>0</v>
      </c>
      <c r="H244" s="27">
        <v>0</v>
      </c>
      <c r="I244" s="27">
        <v>0</v>
      </c>
      <c r="J244" s="29">
        <f t="shared" si="115"/>
        <v>0</v>
      </c>
      <c r="K244" s="54">
        <v>0</v>
      </c>
      <c r="L244" s="27">
        <v>0</v>
      </c>
      <c r="M244" s="29">
        <f>SUM(K244:L244)</f>
        <v>0</v>
      </c>
      <c r="N244" s="54">
        <v>0</v>
      </c>
      <c r="O244" s="27">
        <v>0</v>
      </c>
      <c r="P244" s="29">
        <f t="shared" si="117"/>
        <v>0</v>
      </c>
      <c r="Q244" s="30">
        <f t="shared" si="118"/>
        <v>0</v>
      </c>
    </row>
    <row r="245" spans="1:17" x14ac:dyDescent="0.2">
      <c r="A245" s="91"/>
      <c r="B245" s="93"/>
      <c r="C245" s="95"/>
      <c r="D245" s="111"/>
      <c r="E245" s="42"/>
      <c r="F245" s="43"/>
      <c r="G245" s="43"/>
      <c r="H245" s="43"/>
      <c r="I245" s="43"/>
      <c r="J245" s="34"/>
      <c r="K245" s="55"/>
      <c r="L245" s="43"/>
      <c r="M245" s="34">
        <f t="shared" si="116"/>
        <v>0</v>
      </c>
      <c r="N245" s="55"/>
      <c r="O245" s="43"/>
      <c r="P245" s="34">
        <f t="shared" si="117"/>
        <v>0</v>
      </c>
      <c r="Q245" s="35">
        <f t="shared" si="118"/>
        <v>0</v>
      </c>
    </row>
    <row r="246" spans="1:17" x14ac:dyDescent="0.2">
      <c r="A246" s="91" t="s">
        <v>199</v>
      </c>
      <c r="B246" s="93"/>
      <c r="C246" s="95" t="s">
        <v>200</v>
      </c>
      <c r="D246" s="36" t="s">
        <v>26</v>
      </c>
      <c r="E246" s="37">
        <v>0</v>
      </c>
      <c r="F246" s="38">
        <v>0</v>
      </c>
      <c r="G246" s="38">
        <v>79900</v>
      </c>
      <c r="H246" s="38">
        <v>0</v>
      </c>
      <c r="I246" s="38">
        <v>0</v>
      </c>
      <c r="J246" s="29">
        <f t="shared" si="115"/>
        <v>79900</v>
      </c>
      <c r="K246" s="44">
        <v>0</v>
      </c>
      <c r="L246" s="38">
        <v>0</v>
      </c>
      <c r="M246" s="40">
        <f>SUM(K246:L246)</f>
        <v>0</v>
      </c>
      <c r="N246" s="44">
        <v>0</v>
      </c>
      <c r="O246" s="38">
        <v>0</v>
      </c>
      <c r="P246" s="40">
        <f t="shared" si="117"/>
        <v>0</v>
      </c>
      <c r="Q246" s="41">
        <f t="shared" si="118"/>
        <v>79900</v>
      </c>
    </row>
    <row r="247" spans="1:17" x14ac:dyDescent="0.2">
      <c r="A247" s="91"/>
      <c r="B247" s="93"/>
      <c r="C247" s="95"/>
      <c r="D247" s="36"/>
      <c r="E247" s="42"/>
      <c r="F247" s="43"/>
      <c r="G247" s="43"/>
      <c r="H247" s="43"/>
      <c r="I247" s="43"/>
      <c r="J247" s="34">
        <f t="shared" si="115"/>
        <v>0</v>
      </c>
      <c r="K247" s="55"/>
      <c r="L247" s="43"/>
      <c r="M247" s="34">
        <f t="shared" si="116"/>
        <v>0</v>
      </c>
      <c r="N247" s="55"/>
      <c r="O247" s="43"/>
      <c r="P247" s="34">
        <f t="shared" si="117"/>
        <v>0</v>
      </c>
      <c r="Q247" s="35">
        <f t="shared" si="118"/>
        <v>0</v>
      </c>
    </row>
    <row r="248" spans="1:17" x14ac:dyDescent="0.2">
      <c r="A248" s="91" t="s">
        <v>201</v>
      </c>
      <c r="B248" s="93"/>
      <c r="C248" s="95" t="s">
        <v>202</v>
      </c>
      <c r="D248" s="36" t="s">
        <v>120</v>
      </c>
      <c r="E248" s="37">
        <v>0</v>
      </c>
      <c r="F248" s="38">
        <v>0</v>
      </c>
      <c r="G248" s="38">
        <v>0</v>
      </c>
      <c r="H248" s="38">
        <v>0</v>
      </c>
      <c r="I248" s="38">
        <v>1590</v>
      </c>
      <c r="J248" s="29">
        <f t="shared" si="115"/>
        <v>1590</v>
      </c>
      <c r="K248" s="44"/>
      <c r="L248" s="38">
        <v>0</v>
      </c>
      <c r="M248" s="40">
        <f>SUM(K248:L248)</f>
        <v>0</v>
      </c>
      <c r="N248" s="44">
        <v>0</v>
      </c>
      <c r="O248" s="38">
        <v>28202</v>
      </c>
      <c r="P248" s="40">
        <f t="shared" si="117"/>
        <v>28202</v>
      </c>
      <c r="Q248" s="41">
        <f t="shared" si="118"/>
        <v>29792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/>
      <c r="J249" s="34">
        <f t="shared" si="115"/>
        <v>0</v>
      </c>
      <c r="K249" s="55"/>
      <c r="L249" s="43"/>
      <c r="M249" s="34">
        <f t="shared" si="116"/>
        <v>0</v>
      </c>
      <c r="N249" s="55"/>
      <c r="O249" s="43"/>
      <c r="P249" s="34">
        <f t="shared" si="117"/>
        <v>0</v>
      </c>
      <c r="Q249" s="35">
        <f t="shared" si="118"/>
        <v>0</v>
      </c>
    </row>
    <row r="250" spans="1:17" x14ac:dyDescent="0.2">
      <c r="A250" s="91" t="s">
        <v>201</v>
      </c>
      <c r="B250" s="93"/>
      <c r="C250" s="95" t="s">
        <v>202</v>
      </c>
      <c r="D250" s="36" t="s">
        <v>26</v>
      </c>
      <c r="E250" s="37">
        <v>0</v>
      </c>
      <c r="F250" s="38">
        <v>0</v>
      </c>
      <c r="G250" s="38">
        <v>0</v>
      </c>
      <c r="H250" s="38">
        <v>0</v>
      </c>
      <c r="I250" s="38">
        <v>0</v>
      </c>
      <c r="J250" s="29">
        <f t="shared" si="115"/>
        <v>0</v>
      </c>
      <c r="K250" s="44">
        <v>11090</v>
      </c>
      <c r="L250" s="38">
        <v>0</v>
      </c>
      <c r="M250" s="40">
        <f>SUM(K250:L250)</f>
        <v>11090</v>
      </c>
      <c r="N250" s="44">
        <v>0</v>
      </c>
      <c r="O250" s="38">
        <v>0</v>
      </c>
      <c r="P250" s="40">
        <f t="shared" si="117"/>
        <v>0</v>
      </c>
      <c r="Q250" s="41">
        <f t="shared" si="118"/>
        <v>11090</v>
      </c>
    </row>
    <row r="251" spans="1:17" x14ac:dyDescent="0.2">
      <c r="A251" s="91"/>
      <c r="B251" s="93"/>
      <c r="C251" s="95"/>
      <c r="D251" s="36"/>
      <c r="E251" s="42"/>
      <c r="F251" s="43"/>
      <c r="G251" s="43"/>
      <c r="H251" s="43"/>
      <c r="I251" s="43"/>
      <c r="J251" s="34">
        <f t="shared" si="115"/>
        <v>0</v>
      </c>
      <c r="K251" s="55"/>
      <c r="L251" s="43"/>
      <c r="M251" s="34">
        <f t="shared" si="116"/>
        <v>0</v>
      </c>
      <c r="N251" s="55"/>
      <c r="O251" s="43"/>
      <c r="P251" s="34">
        <f t="shared" si="117"/>
        <v>0</v>
      </c>
      <c r="Q251" s="35">
        <f t="shared" si="118"/>
        <v>0</v>
      </c>
    </row>
    <row r="252" spans="1:17" ht="12.75" customHeight="1" x14ac:dyDescent="0.2">
      <c r="A252" s="91" t="s">
        <v>203</v>
      </c>
      <c r="B252" s="93"/>
      <c r="C252" s="95" t="s">
        <v>204</v>
      </c>
      <c r="D252" s="36" t="s">
        <v>26</v>
      </c>
      <c r="E252" s="37">
        <v>0</v>
      </c>
      <c r="F252" s="38">
        <v>0</v>
      </c>
      <c r="G252" s="38">
        <v>166</v>
      </c>
      <c r="H252" s="38">
        <v>0</v>
      </c>
      <c r="I252" s="38">
        <v>0</v>
      </c>
      <c r="J252" s="29">
        <f t="shared" si="115"/>
        <v>166</v>
      </c>
      <c r="K252" s="44">
        <v>5000</v>
      </c>
      <c r="L252" s="38">
        <v>0</v>
      </c>
      <c r="M252" s="40">
        <f>SUM(K252:L252)</f>
        <v>5000</v>
      </c>
      <c r="N252" s="44">
        <v>0</v>
      </c>
      <c r="O252" s="38">
        <v>0</v>
      </c>
      <c r="P252" s="40">
        <f t="shared" si="117"/>
        <v>0</v>
      </c>
      <c r="Q252" s="41">
        <f t="shared" si="118"/>
        <v>5166</v>
      </c>
    </row>
    <row r="253" spans="1:17" x14ac:dyDescent="0.2">
      <c r="A253" s="91"/>
      <c r="B253" s="93"/>
      <c r="C253" s="95"/>
      <c r="D253" s="36"/>
      <c r="E253" s="42"/>
      <c r="F253" s="43"/>
      <c r="G253" s="43"/>
      <c r="H253" s="43"/>
      <c r="I253" s="43"/>
      <c r="J253" s="34">
        <f t="shared" si="115"/>
        <v>0</v>
      </c>
      <c r="K253" s="55"/>
      <c r="L253" s="43"/>
      <c r="M253" s="34">
        <f t="shared" si="116"/>
        <v>0</v>
      </c>
      <c r="N253" s="55"/>
      <c r="O253" s="43"/>
      <c r="P253" s="34">
        <f t="shared" si="117"/>
        <v>0</v>
      </c>
      <c r="Q253" s="35">
        <f t="shared" si="118"/>
        <v>0</v>
      </c>
    </row>
    <row r="254" spans="1:17" x14ac:dyDescent="0.2">
      <c r="A254" s="91" t="s">
        <v>205</v>
      </c>
      <c r="B254" s="93"/>
      <c r="C254" s="95" t="s">
        <v>208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3552</v>
      </c>
      <c r="J254" s="29">
        <f t="shared" si="115"/>
        <v>3552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/>
      <c r="P254" s="40">
        <f t="shared" si="117"/>
        <v>0</v>
      </c>
      <c r="Q254" s="41">
        <f t="shared" si="118"/>
        <v>3552</v>
      </c>
    </row>
    <row r="255" spans="1:17" x14ac:dyDescent="0.2">
      <c r="A255" s="91"/>
      <c r="B255" s="93"/>
      <c r="C255" s="95"/>
      <c r="D255" s="36"/>
      <c r="E255" s="42"/>
      <c r="F255" s="43"/>
      <c r="G255" s="43"/>
      <c r="H255" s="43"/>
      <c r="I255" s="43"/>
      <c r="J255" s="34">
        <f t="shared" si="115"/>
        <v>0</v>
      </c>
      <c r="K255" s="55"/>
      <c r="L255" s="43"/>
      <c r="M255" s="34">
        <f t="shared" si="116"/>
        <v>0</v>
      </c>
      <c r="N255" s="55"/>
      <c r="O255" s="43"/>
      <c r="P255" s="34">
        <f t="shared" si="117"/>
        <v>0</v>
      </c>
      <c r="Q255" s="35">
        <f t="shared" si="118"/>
        <v>0</v>
      </c>
    </row>
    <row r="256" spans="1:17" ht="12.75" customHeight="1" x14ac:dyDescent="0.2">
      <c r="A256" s="91" t="s">
        <v>205</v>
      </c>
      <c r="B256" s="93"/>
      <c r="C256" s="99" t="s">
        <v>206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4317</v>
      </c>
      <c r="J256" s="29">
        <f t="shared" si="115"/>
        <v>4317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15044</v>
      </c>
      <c r="P256" s="40">
        <f t="shared" si="117"/>
        <v>15044</v>
      </c>
      <c r="Q256" s="41">
        <f t="shared" si="118"/>
        <v>19361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/>
      <c r="J257" s="34">
        <f t="shared" si="115"/>
        <v>0</v>
      </c>
      <c r="K257" s="55"/>
      <c r="L257" s="43"/>
      <c r="M257" s="34">
        <f t="shared" si="116"/>
        <v>0</v>
      </c>
      <c r="N257" s="55"/>
      <c r="O257" s="43"/>
      <c r="P257" s="34">
        <f t="shared" si="117"/>
        <v>0</v>
      </c>
      <c r="Q257" s="35">
        <f t="shared" si="118"/>
        <v>0</v>
      </c>
    </row>
    <row r="258" spans="1:17" ht="12.75" customHeight="1" x14ac:dyDescent="0.2">
      <c r="A258" s="91" t="s">
        <v>205</v>
      </c>
      <c r="B258" s="93"/>
      <c r="C258" s="99" t="s">
        <v>207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4913</v>
      </c>
      <c r="J258" s="29">
        <f t="shared" si="115"/>
        <v>4913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16466</v>
      </c>
      <c r="P258" s="40">
        <f t="shared" si="117"/>
        <v>16466</v>
      </c>
      <c r="Q258" s="41">
        <f t="shared" si="118"/>
        <v>21379</v>
      </c>
    </row>
    <row r="259" spans="1:17" x14ac:dyDescent="0.2">
      <c r="A259" s="91"/>
      <c r="B259" s="93"/>
      <c r="C259" s="100"/>
      <c r="D259" s="36"/>
      <c r="E259" s="42"/>
      <c r="F259" s="43"/>
      <c r="G259" s="43"/>
      <c r="H259" s="43"/>
      <c r="I259" s="43"/>
      <c r="J259" s="34">
        <f t="shared" si="115"/>
        <v>0</v>
      </c>
      <c r="K259" s="55"/>
      <c r="L259" s="43"/>
      <c r="M259" s="34">
        <f t="shared" si="116"/>
        <v>0</v>
      </c>
      <c r="N259" s="55"/>
      <c r="O259" s="43"/>
      <c r="P259" s="34">
        <f t="shared" si="117"/>
        <v>0</v>
      </c>
      <c r="Q259" s="35">
        <f t="shared" si="118"/>
        <v>0</v>
      </c>
    </row>
    <row r="260" spans="1:17" x14ac:dyDescent="0.2">
      <c r="A260" s="91" t="s">
        <v>205</v>
      </c>
      <c r="B260" s="93"/>
      <c r="C260" s="95" t="s">
        <v>209</v>
      </c>
      <c r="D260" s="36" t="s">
        <v>26</v>
      </c>
      <c r="E260" s="37">
        <v>0</v>
      </c>
      <c r="F260" s="38">
        <v>0</v>
      </c>
      <c r="G260" s="38">
        <v>0</v>
      </c>
      <c r="H260" s="38">
        <v>0</v>
      </c>
      <c r="I260" s="38">
        <v>0</v>
      </c>
      <c r="J260" s="29">
        <f t="shared" si="115"/>
        <v>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16404</v>
      </c>
      <c r="P260" s="40">
        <f t="shared" si="117"/>
        <v>16404</v>
      </c>
      <c r="Q260" s="41">
        <f t="shared" si="118"/>
        <v>16404</v>
      </c>
    </row>
    <row r="261" spans="1:17" ht="12.75" customHeight="1" thickBot="1" x14ac:dyDescent="0.25">
      <c r="A261" s="92"/>
      <c r="B261" s="94"/>
      <c r="C261" s="96"/>
      <c r="D261" s="50"/>
      <c r="E261" s="51"/>
      <c r="F261" s="45"/>
      <c r="G261" s="45"/>
      <c r="H261" s="45"/>
      <c r="I261" s="45"/>
      <c r="J261" s="24">
        <f t="shared" si="115"/>
        <v>0</v>
      </c>
      <c r="K261" s="56"/>
      <c r="L261" s="45"/>
      <c r="M261" s="24">
        <v>0</v>
      </c>
      <c r="N261" s="56"/>
      <c r="O261" s="45"/>
      <c r="P261" s="24">
        <f t="shared" si="117"/>
        <v>0</v>
      </c>
      <c r="Q261" s="25">
        <f t="shared" si="118"/>
        <v>0</v>
      </c>
    </row>
    <row r="262" spans="1:17" ht="13.5" customHeight="1" thickBot="1" x14ac:dyDescent="0.25">
      <c r="D262" s="48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.75" customHeight="1" x14ac:dyDescent="0.2">
      <c r="A263" s="104" t="s">
        <v>210</v>
      </c>
      <c r="B263" s="105"/>
      <c r="C263" s="108" t="s">
        <v>211</v>
      </c>
      <c r="D263" s="101"/>
      <c r="E263" s="16">
        <f t="shared" ref="E263:I264" si="119">E265+E267+E269+E271+E289+E291+E293+E315+E317+E319</f>
        <v>308417</v>
      </c>
      <c r="F263" s="17">
        <f t="shared" si="119"/>
        <v>110645</v>
      </c>
      <c r="G263" s="17">
        <f>G265+G267+G269+G271+G289+G291+G293+G317+G319</f>
        <v>92437</v>
      </c>
      <c r="H263" s="17">
        <f>H265+H267+H269+H271+H289+H291+H293+H317+H319+H321</f>
        <v>9156</v>
      </c>
      <c r="I263" s="17">
        <f t="shared" si="119"/>
        <v>0</v>
      </c>
      <c r="J263" s="19">
        <f>SUM(E263:I263)</f>
        <v>520655</v>
      </c>
      <c r="K263" s="52">
        <f>K265+K267+K269+K271+K289+K291+K293+K315+K317+K319</f>
        <v>0</v>
      </c>
      <c r="L263" s="17">
        <f>L265+L267+L269+L271+L289+L291+L293+L315+L317+L319</f>
        <v>0</v>
      </c>
      <c r="M263" s="19">
        <f>SUM(K263:L263)</f>
        <v>0</v>
      </c>
      <c r="N263" s="52">
        <f>N265+N267+N269+N271+N289+N291+N293+N315+N317+N319</f>
        <v>0</v>
      </c>
      <c r="O263" s="17">
        <f>O265+O267+O269+O271+O289+O291+O293+O315+O317+O319</f>
        <v>0</v>
      </c>
      <c r="P263" s="18">
        <f>SUM(N263:O263)</f>
        <v>0</v>
      </c>
      <c r="Q263" s="62">
        <f>P263+M263+J263</f>
        <v>520655</v>
      </c>
    </row>
    <row r="264" spans="1:17" ht="13.5" thickBot="1" x14ac:dyDescent="0.25">
      <c r="A264" s="106"/>
      <c r="B264" s="107"/>
      <c r="C264" s="109"/>
      <c r="D264" s="102"/>
      <c r="E264" s="21">
        <f>E266+E268+E270+E272+E290+E292+E294+E316+E318+E320</f>
        <v>0</v>
      </c>
      <c r="F264" s="22">
        <f t="shared" si="119"/>
        <v>0</v>
      </c>
      <c r="G264" s="22">
        <f>G266+G268+G270+G272+G290+G292+G294+G318+G320</f>
        <v>0</v>
      </c>
      <c r="H264" s="22">
        <f>H266+H268+H270+H272+H290+H292+H294+H322+H318+H320</f>
        <v>0</v>
      </c>
      <c r="I264" s="22">
        <f t="shared" si="119"/>
        <v>0</v>
      </c>
      <c r="J264" s="24">
        <f>SUM(E264:I264)</f>
        <v>0</v>
      </c>
      <c r="K264" s="53">
        <f>K266+K268+K270+K272+K290+K292+K294+K316+K318+K320</f>
        <v>0</v>
      </c>
      <c r="L264" s="22">
        <f>L266+L268+L270+L272+L290+L292+L294+L316+L318+L320</f>
        <v>0</v>
      </c>
      <c r="M264" s="24">
        <f>SUM(K264:L264)</f>
        <v>0</v>
      </c>
      <c r="N264" s="53">
        <f>N266+N268+N270+N272+N290+N292+N294+N316+N318+N320</f>
        <v>0</v>
      </c>
      <c r="O264" s="22">
        <f>O266+O268+O270+O272+O290+O292+O294+O316+O318+O320+O322</f>
        <v>0</v>
      </c>
      <c r="P264" s="23">
        <f>SUM(N264:O264)</f>
        <v>0</v>
      </c>
      <c r="Q264" s="63">
        <f>P264+M264+J264</f>
        <v>0</v>
      </c>
    </row>
    <row r="265" spans="1:17" ht="12.75" customHeight="1" x14ac:dyDescent="0.2">
      <c r="A265" s="103" t="s">
        <v>212</v>
      </c>
      <c r="B265" s="98"/>
      <c r="C265" s="100" t="s">
        <v>213</v>
      </c>
      <c r="D265" s="49" t="s">
        <v>46</v>
      </c>
      <c r="E265" s="26">
        <v>308417</v>
      </c>
      <c r="F265" s="27">
        <v>110645</v>
      </c>
      <c r="G265" s="27">
        <v>0</v>
      </c>
      <c r="H265" s="27">
        <v>0</v>
      </c>
      <c r="I265" s="27">
        <v>0</v>
      </c>
      <c r="J265" s="29">
        <f t="shared" ref="J265:J291" si="120">SUM(E265:I265)</f>
        <v>419062</v>
      </c>
      <c r="K265" s="54"/>
      <c r="L265" s="27">
        <v>0</v>
      </c>
      <c r="M265" s="29">
        <f t="shared" ref="M265:M277" si="121">SUM(K265:L265)</f>
        <v>0</v>
      </c>
      <c r="N265" s="54">
        <v>0</v>
      </c>
      <c r="O265" s="27">
        <v>0</v>
      </c>
      <c r="P265" s="28">
        <f t="shared" ref="P265:P321" si="122">SUM(N265:O265)</f>
        <v>0</v>
      </c>
      <c r="Q265" s="64">
        <f t="shared" ref="Q265:Q322" si="123">P265+M265+J265</f>
        <v>419062</v>
      </c>
    </row>
    <row r="266" spans="1:17" x14ac:dyDescent="0.2">
      <c r="A266" s="91"/>
      <c r="B266" s="93"/>
      <c r="C266" s="95"/>
      <c r="D266" s="36"/>
      <c r="E266" s="42"/>
      <c r="F266" s="43"/>
      <c r="G266" s="43"/>
      <c r="H266" s="43"/>
      <c r="I266" s="43"/>
      <c r="J266" s="34">
        <f t="shared" si="120"/>
        <v>0</v>
      </c>
      <c r="K266" s="55"/>
      <c r="L266" s="43"/>
      <c r="M266" s="34">
        <f t="shared" si="121"/>
        <v>0</v>
      </c>
      <c r="N266" s="55"/>
      <c r="O266" s="43"/>
      <c r="P266" s="33">
        <f t="shared" si="122"/>
        <v>0</v>
      </c>
      <c r="Q266" s="65">
        <f t="shared" si="123"/>
        <v>0</v>
      </c>
    </row>
    <row r="267" spans="1:17" ht="12.75" customHeight="1" x14ac:dyDescent="0.2">
      <c r="A267" s="91" t="s">
        <v>212</v>
      </c>
      <c r="B267" s="93"/>
      <c r="C267" s="95" t="s">
        <v>214</v>
      </c>
      <c r="D267" s="36"/>
      <c r="E267" s="37">
        <v>0</v>
      </c>
      <c r="F267" s="38">
        <v>0</v>
      </c>
      <c r="G267" s="38">
        <v>2000</v>
      </c>
      <c r="H267" s="38">
        <v>0</v>
      </c>
      <c r="I267" s="38">
        <v>0</v>
      </c>
      <c r="J267" s="40">
        <f t="shared" si="120"/>
        <v>2000</v>
      </c>
      <c r="K267" s="44">
        <v>0</v>
      </c>
      <c r="L267" s="38">
        <v>0</v>
      </c>
      <c r="M267" s="40">
        <f t="shared" si="121"/>
        <v>0</v>
      </c>
      <c r="N267" s="44">
        <v>0</v>
      </c>
      <c r="O267" s="38">
        <v>0</v>
      </c>
      <c r="P267" s="39">
        <f t="shared" si="122"/>
        <v>0</v>
      </c>
      <c r="Q267" s="66">
        <f t="shared" si="123"/>
        <v>2000</v>
      </c>
    </row>
    <row r="268" spans="1:17" x14ac:dyDescent="0.2">
      <c r="A268" s="91"/>
      <c r="B268" s="93"/>
      <c r="C268" s="95"/>
      <c r="D268" s="36"/>
      <c r="E268" s="42"/>
      <c r="F268" s="43"/>
      <c r="G268" s="43"/>
      <c r="H268" s="43"/>
      <c r="I268" s="43"/>
      <c r="J268" s="34">
        <f t="shared" si="120"/>
        <v>0</v>
      </c>
      <c r="K268" s="55"/>
      <c r="L268" s="43"/>
      <c r="M268" s="34">
        <f t="shared" si="121"/>
        <v>0</v>
      </c>
      <c r="N268" s="55"/>
      <c r="O268" s="43"/>
      <c r="P268" s="33">
        <f t="shared" si="122"/>
        <v>0</v>
      </c>
      <c r="Q268" s="65">
        <f t="shared" si="123"/>
        <v>0</v>
      </c>
    </row>
    <row r="269" spans="1:17" x14ac:dyDescent="0.2">
      <c r="A269" s="91" t="s">
        <v>212</v>
      </c>
      <c r="B269" s="93"/>
      <c r="C269" s="95" t="s">
        <v>215</v>
      </c>
      <c r="D269" s="36"/>
      <c r="E269" s="37">
        <v>0</v>
      </c>
      <c r="F269" s="38">
        <v>0</v>
      </c>
      <c r="G269" s="38">
        <v>9630</v>
      </c>
      <c r="H269" s="38">
        <v>0</v>
      </c>
      <c r="I269" s="38">
        <v>0</v>
      </c>
      <c r="J269" s="40">
        <f t="shared" si="120"/>
        <v>9630</v>
      </c>
      <c r="K269" s="44">
        <v>0</v>
      </c>
      <c r="L269" s="38">
        <v>0</v>
      </c>
      <c r="M269" s="40">
        <f t="shared" si="121"/>
        <v>0</v>
      </c>
      <c r="N269" s="44">
        <v>0</v>
      </c>
      <c r="O269" s="38">
        <v>0</v>
      </c>
      <c r="P269" s="39">
        <f t="shared" si="122"/>
        <v>0</v>
      </c>
      <c r="Q269" s="66">
        <f t="shared" si="123"/>
        <v>9630</v>
      </c>
    </row>
    <row r="270" spans="1:17" x14ac:dyDescent="0.2">
      <c r="A270" s="91"/>
      <c r="B270" s="93"/>
      <c r="C270" s="95"/>
      <c r="D270" s="36"/>
      <c r="E270" s="42"/>
      <c r="F270" s="43"/>
      <c r="G270" s="43"/>
      <c r="H270" s="43"/>
      <c r="I270" s="43"/>
      <c r="J270" s="34">
        <f t="shared" si="120"/>
        <v>0</v>
      </c>
      <c r="K270" s="55"/>
      <c r="L270" s="43"/>
      <c r="M270" s="34">
        <f t="shared" si="121"/>
        <v>0</v>
      </c>
      <c r="N270" s="55"/>
      <c r="O270" s="43"/>
      <c r="P270" s="33">
        <f t="shared" si="122"/>
        <v>0</v>
      </c>
      <c r="Q270" s="65">
        <f t="shared" si="123"/>
        <v>0</v>
      </c>
    </row>
    <row r="271" spans="1:17" x14ac:dyDescent="0.2">
      <c r="A271" s="91" t="s">
        <v>212</v>
      </c>
      <c r="B271" s="93"/>
      <c r="C271" s="95" t="s">
        <v>216</v>
      </c>
      <c r="D271" s="36"/>
      <c r="E271" s="37">
        <f t="shared" ref="E271:I272" si="124">E273+E275+E277+E279+E281+E283+E285+E287</f>
        <v>0</v>
      </c>
      <c r="F271" s="38">
        <f t="shared" si="124"/>
        <v>0</v>
      </c>
      <c r="G271" s="38">
        <f t="shared" si="124"/>
        <v>14350</v>
      </c>
      <c r="H271" s="38">
        <f t="shared" si="124"/>
        <v>0</v>
      </c>
      <c r="I271" s="38">
        <f t="shared" si="124"/>
        <v>0</v>
      </c>
      <c r="J271" s="40">
        <f t="shared" si="120"/>
        <v>14350</v>
      </c>
      <c r="K271" s="44">
        <f>K273+K275+K277+K279+K281+K283+K285+K287</f>
        <v>0</v>
      </c>
      <c r="L271" s="38">
        <f>L273+L275+L277+L279+L281+L283+L285+L287</f>
        <v>0</v>
      </c>
      <c r="M271" s="40">
        <f t="shared" si="121"/>
        <v>0</v>
      </c>
      <c r="N271" s="44">
        <f>N273+N275+N277+N279+N281+N283+N285+N287</f>
        <v>0</v>
      </c>
      <c r="O271" s="38">
        <f>O273+O275+O277+O279+O281+O283+O285+O287</f>
        <v>0</v>
      </c>
      <c r="P271" s="39">
        <f t="shared" si="122"/>
        <v>0</v>
      </c>
      <c r="Q271" s="66">
        <f t="shared" si="123"/>
        <v>14350</v>
      </c>
    </row>
    <row r="272" spans="1:17" x14ac:dyDescent="0.2">
      <c r="A272" s="91"/>
      <c r="B272" s="93"/>
      <c r="C272" s="95"/>
      <c r="D272" s="36"/>
      <c r="E272" s="31">
        <f t="shared" si="124"/>
        <v>0</v>
      </c>
      <c r="F272" s="32">
        <f t="shared" si="124"/>
        <v>0</v>
      </c>
      <c r="G272" s="32">
        <f t="shared" si="124"/>
        <v>0</v>
      </c>
      <c r="H272" s="32">
        <f t="shared" si="124"/>
        <v>0</v>
      </c>
      <c r="I272" s="32">
        <f t="shared" si="124"/>
        <v>0</v>
      </c>
      <c r="J272" s="34">
        <f t="shared" si="120"/>
        <v>0</v>
      </c>
      <c r="K272" s="57">
        <f>K274+K276+K278+K280+K282+K284+K286+K288</f>
        <v>0</v>
      </c>
      <c r="L272" s="32">
        <f>L274+L276+L278+L280+L282+L284+L286+L288</f>
        <v>0</v>
      </c>
      <c r="M272" s="34">
        <f t="shared" si="121"/>
        <v>0</v>
      </c>
      <c r="N272" s="57">
        <f>N274+N276+N278+N280+N282+N284+N286+N288</f>
        <v>0</v>
      </c>
      <c r="O272" s="32">
        <f>O274+O276+O278+O280+O282+O284+O286+O288</f>
        <v>0</v>
      </c>
      <c r="P272" s="33">
        <f t="shared" si="122"/>
        <v>0</v>
      </c>
      <c r="Q272" s="65">
        <f t="shared" si="123"/>
        <v>0</v>
      </c>
    </row>
    <row r="273" spans="1:17" x14ac:dyDescent="0.2">
      <c r="A273" s="91"/>
      <c r="B273" s="93" t="s">
        <v>217</v>
      </c>
      <c r="C273" s="95" t="s">
        <v>218</v>
      </c>
      <c r="D273" s="36"/>
      <c r="E273" s="37">
        <v>0</v>
      </c>
      <c r="F273" s="38">
        <v>0</v>
      </c>
      <c r="G273" s="38">
        <v>3000</v>
      </c>
      <c r="H273" s="38">
        <v>0</v>
      </c>
      <c r="I273" s="38">
        <v>0</v>
      </c>
      <c r="J273" s="40">
        <f t="shared" si="120"/>
        <v>3000</v>
      </c>
      <c r="K273" s="44">
        <v>0</v>
      </c>
      <c r="L273" s="38">
        <v>0</v>
      </c>
      <c r="M273" s="40">
        <f t="shared" si="121"/>
        <v>0</v>
      </c>
      <c r="N273" s="44">
        <v>0</v>
      </c>
      <c r="O273" s="38">
        <v>0</v>
      </c>
      <c r="P273" s="39">
        <f t="shared" si="122"/>
        <v>0</v>
      </c>
      <c r="Q273" s="66">
        <f t="shared" si="123"/>
        <v>3000</v>
      </c>
    </row>
    <row r="274" spans="1:17" x14ac:dyDescent="0.2">
      <c r="A274" s="91"/>
      <c r="B274" s="93"/>
      <c r="C274" s="95"/>
      <c r="D274" s="36"/>
      <c r="E274" s="42"/>
      <c r="F274" s="43"/>
      <c r="G274" s="43"/>
      <c r="H274" s="43"/>
      <c r="I274" s="43"/>
      <c r="J274" s="34">
        <f t="shared" si="120"/>
        <v>0</v>
      </c>
      <c r="K274" s="55"/>
      <c r="L274" s="43"/>
      <c r="M274" s="34">
        <f t="shared" si="121"/>
        <v>0</v>
      </c>
      <c r="N274" s="55"/>
      <c r="O274" s="43"/>
      <c r="P274" s="33">
        <f t="shared" si="122"/>
        <v>0</v>
      </c>
      <c r="Q274" s="65">
        <f t="shared" si="123"/>
        <v>0</v>
      </c>
    </row>
    <row r="275" spans="1:17" ht="12.75" customHeight="1" x14ac:dyDescent="0.2">
      <c r="A275" s="91"/>
      <c r="B275" s="93" t="s">
        <v>219</v>
      </c>
      <c r="C275" s="95" t="s">
        <v>220</v>
      </c>
      <c r="D275" s="36"/>
      <c r="E275" s="37">
        <v>0</v>
      </c>
      <c r="F275" s="38">
        <v>0</v>
      </c>
      <c r="G275" s="38">
        <v>150</v>
      </c>
      <c r="H275" s="38">
        <v>0</v>
      </c>
      <c r="I275" s="38">
        <v>0</v>
      </c>
      <c r="J275" s="40">
        <f t="shared" si="120"/>
        <v>150</v>
      </c>
      <c r="K275" s="44">
        <v>0</v>
      </c>
      <c r="L275" s="38">
        <v>0</v>
      </c>
      <c r="M275" s="40">
        <f t="shared" si="121"/>
        <v>0</v>
      </c>
      <c r="N275" s="44">
        <v>0</v>
      </c>
      <c r="O275" s="38">
        <v>0</v>
      </c>
      <c r="P275" s="39">
        <f t="shared" si="122"/>
        <v>0</v>
      </c>
      <c r="Q275" s="66">
        <f t="shared" si="123"/>
        <v>150</v>
      </c>
    </row>
    <row r="276" spans="1:17" x14ac:dyDescent="0.2">
      <c r="A276" s="91"/>
      <c r="B276" s="93"/>
      <c r="C276" s="95"/>
      <c r="D276" s="36"/>
      <c r="E276" s="42"/>
      <c r="F276" s="43"/>
      <c r="G276" s="43"/>
      <c r="H276" s="43"/>
      <c r="I276" s="43"/>
      <c r="J276" s="34">
        <f t="shared" si="120"/>
        <v>0</v>
      </c>
      <c r="K276" s="55"/>
      <c r="L276" s="43"/>
      <c r="M276" s="34">
        <f t="shared" si="121"/>
        <v>0</v>
      </c>
      <c r="N276" s="55"/>
      <c r="O276" s="43"/>
      <c r="P276" s="33">
        <f t="shared" si="122"/>
        <v>0</v>
      </c>
      <c r="Q276" s="65">
        <f t="shared" si="123"/>
        <v>0</v>
      </c>
    </row>
    <row r="277" spans="1:17" x14ac:dyDescent="0.2">
      <c r="A277" s="91"/>
      <c r="B277" s="93" t="s">
        <v>221</v>
      </c>
      <c r="C277" s="95" t="s">
        <v>222</v>
      </c>
      <c r="D277" s="36"/>
      <c r="E277" s="37">
        <v>0</v>
      </c>
      <c r="F277" s="38">
        <v>0</v>
      </c>
      <c r="G277" s="38">
        <v>700</v>
      </c>
      <c r="H277" s="38">
        <v>0</v>
      </c>
      <c r="I277" s="38">
        <v>0</v>
      </c>
      <c r="J277" s="40">
        <f t="shared" si="120"/>
        <v>700</v>
      </c>
      <c r="K277" s="44">
        <v>0</v>
      </c>
      <c r="L277" s="38">
        <v>0</v>
      </c>
      <c r="M277" s="40">
        <f t="shared" si="121"/>
        <v>0</v>
      </c>
      <c r="N277" s="44">
        <v>0</v>
      </c>
      <c r="O277" s="38">
        <v>0</v>
      </c>
      <c r="P277" s="39">
        <f t="shared" si="122"/>
        <v>0</v>
      </c>
      <c r="Q277" s="66">
        <f t="shared" si="123"/>
        <v>700</v>
      </c>
    </row>
    <row r="278" spans="1:17" x14ac:dyDescent="0.2">
      <c r="A278" s="91"/>
      <c r="B278" s="93"/>
      <c r="C278" s="95"/>
      <c r="D278" s="36"/>
      <c r="E278" s="42"/>
      <c r="F278" s="43"/>
      <c r="G278" s="43"/>
      <c r="H278" s="43"/>
      <c r="I278" s="43"/>
      <c r="J278" s="34">
        <f t="shared" si="120"/>
        <v>0</v>
      </c>
      <c r="K278" s="55"/>
      <c r="L278" s="43"/>
      <c r="M278" s="34">
        <f t="shared" ref="M278:M321" si="125">SUM(K278:L278)</f>
        <v>0</v>
      </c>
      <c r="N278" s="55"/>
      <c r="O278" s="43"/>
      <c r="P278" s="33">
        <f t="shared" si="122"/>
        <v>0</v>
      </c>
      <c r="Q278" s="65">
        <f t="shared" si="123"/>
        <v>0</v>
      </c>
    </row>
    <row r="279" spans="1:17" x14ac:dyDescent="0.2">
      <c r="A279" s="91"/>
      <c r="B279" s="93" t="s">
        <v>223</v>
      </c>
      <c r="C279" s="95" t="s">
        <v>224</v>
      </c>
      <c r="D279" s="36"/>
      <c r="E279" s="37">
        <v>0</v>
      </c>
      <c r="F279" s="38">
        <v>0</v>
      </c>
      <c r="G279" s="38">
        <v>0</v>
      </c>
      <c r="H279" s="38">
        <v>0</v>
      </c>
      <c r="I279" s="38">
        <v>0</v>
      </c>
      <c r="J279" s="40">
        <f t="shared" si="120"/>
        <v>0</v>
      </c>
      <c r="K279" s="44">
        <v>0</v>
      </c>
      <c r="L279" s="38">
        <v>0</v>
      </c>
      <c r="M279" s="40">
        <f t="shared" si="125"/>
        <v>0</v>
      </c>
      <c r="N279" s="44">
        <v>0</v>
      </c>
      <c r="O279" s="38">
        <v>0</v>
      </c>
      <c r="P279" s="39">
        <f t="shared" si="122"/>
        <v>0</v>
      </c>
      <c r="Q279" s="66">
        <f t="shared" si="123"/>
        <v>0</v>
      </c>
    </row>
    <row r="280" spans="1:17" x14ac:dyDescent="0.2">
      <c r="A280" s="91"/>
      <c r="B280" s="93"/>
      <c r="C280" s="95"/>
      <c r="D280" s="36"/>
      <c r="E280" s="42"/>
      <c r="F280" s="43"/>
      <c r="G280" s="43"/>
      <c r="H280" s="43"/>
      <c r="I280" s="43"/>
      <c r="J280" s="34">
        <f t="shared" si="120"/>
        <v>0</v>
      </c>
      <c r="K280" s="55"/>
      <c r="L280" s="43"/>
      <c r="M280" s="34">
        <f t="shared" si="125"/>
        <v>0</v>
      </c>
      <c r="N280" s="55"/>
      <c r="O280" s="43"/>
      <c r="P280" s="33">
        <f t="shared" si="122"/>
        <v>0</v>
      </c>
      <c r="Q280" s="65">
        <f t="shared" si="123"/>
        <v>0</v>
      </c>
    </row>
    <row r="281" spans="1:17" ht="12.75" customHeight="1" x14ac:dyDescent="0.2">
      <c r="A281" s="91"/>
      <c r="B281" s="93" t="s">
        <v>225</v>
      </c>
      <c r="C281" s="95" t="s">
        <v>226</v>
      </c>
      <c r="D281" s="36"/>
      <c r="E281" s="37">
        <v>0</v>
      </c>
      <c r="F281" s="38">
        <v>0</v>
      </c>
      <c r="G281" s="38">
        <v>8000</v>
      </c>
      <c r="H281" s="38">
        <v>0</v>
      </c>
      <c r="I281" s="38">
        <v>0</v>
      </c>
      <c r="J281" s="40">
        <f t="shared" si="120"/>
        <v>8000</v>
      </c>
      <c r="K281" s="44">
        <v>0</v>
      </c>
      <c r="L281" s="38">
        <v>0</v>
      </c>
      <c r="M281" s="40">
        <f t="shared" si="125"/>
        <v>0</v>
      </c>
      <c r="N281" s="44">
        <v>0</v>
      </c>
      <c r="O281" s="38">
        <v>0</v>
      </c>
      <c r="P281" s="39">
        <f t="shared" si="122"/>
        <v>0</v>
      </c>
      <c r="Q281" s="66">
        <f t="shared" si="123"/>
        <v>8000</v>
      </c>
    </row>
    <row r="282" spans="1:17" x14ac:dyDescent="0.2">
      <c r="A282" s="91"/>
      <c r="B282" s="93"/>
      <c r="C282" s="95"/>
      <c r="D282" s="36"/>
      <c r="E282" s="42"/>
      <c r="F282" s="43"/>
      <c r="G282" s="43"/>
      <c r="H282" s="43"/>
      <c r="I282" s="43"/>
      <c r="J282" s="34">
        <f t="shared" si="120"/>
        <v>0</v>
      </c>
      <c r="K282" s="55"/>
      <c r="L282" s="43"/>
      <c r="M282" s="34">
        <f t="shared" si="125"/>
        <v>0</v>
      </c>
      <c r="N282" s="55"/>
      <c r="O282" s="43"/>
      <c r="P282" s="33">
        <f t="shared" si="122"/>
        <v>0</v>
      </c>
      <c r="Q282" s="65">
        <f t="shared" si="123"/>
        <v>0</v>
      </c>
    </row>
    <row r="283" spans="1:17" ht="12.75" customHeight="1" x14ac:dyDescent="0.2">
      <c r="A283" s="91"/>
      <c r="B283" s="93" t="s">
        <v>227</v>
      </c>
      <c r="C283" s="95" t="s">
        <v>228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20"/>
        <v>500</v>
      </c>
      <c r="K283" s="44">
        <v>0</v>
      </c>
      <c r="L283" s="38">
        <v>0</v>
      </c>
      <c r="M283" s="40">
        <f t="shared" si="125"/>
        <v>0</v>
      </c>
      <c r="N283" s="44">
        <v>0</v>
      </c>
      <c r="O283" s="38">
        <v>0</v>
      </c>
      <c r="P283" s="39">
        <f t="shared" si="122"/>
        <v>0</v>
      </c>
      <c r="Q283" s="66">
        <f t="shared" si="123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/>
      <c r="H284" s="43"/>
      <c r="I284" s="43"/>
      <c r="J284" s="34">
        <f t="shared" si="120"/>
        <v>0</v>
      </c>
      <c r="K284" s="55"/>
      <c r="L284" s="43"/>
      <c r="M284" s="34">
        <f t="shared" si="125"/>
        <v>0</v>
      </c>
      <c r="N284" s="55"/>
      <c r="O284" s="43"/>
      <c r="P284" s="33">
        <f t="shared" si="122"/>
        <v>0</v>
      </c>
      <c r="Q284" s="65">
        <f t="shared" si="123"/>
        <v>0</v>
      </c>
    </row>
    <row r="285" spans="1:17" ht="12.75" customHeight="1" x14ac:dyDescent="0.2">
      <c r="A285" s="91"/>
      <c r="B285" s="93" t="s">
        <v>229</v>
      </c>
      <c r="C285" s="95" t="s">
        <v>230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20"/>
        <v>500</v>
      </c>
      <c r="K285" s="44">
        <v>0</v>
      </c>
      <c r="L285" s="38">
        <v>0</v>
      </c>
      <c r="M285" s="40">
        <f t="shared" si="125"/>
        <v>0</v>
      </c>
      <c r="N285" s="44">
        <v>0</v>
      </c>
      <c r="O285" s="38">
        <v>0</v>
      </c>
      <c r="P285" s="39">
        <f t="shared" si="122"/>
        <v>0</v>
      </c>
      <c r="Q285" s="66">
        <f t="shared" si="123"/>
        <v>500</v>
      </c>
    </row>
    <row r="286" spans="1:17" x14ac:dyDescent="0.2">
      <c r="A286" s="91"/>
      <c r="B286" s="93"/>
      <c r="C286" s="95"/>
      <c r="D286" s="36"/>
      <c r="E286" s="42"/>
      <c r="F286" s="43"/>
      <c r="G286" s="43"/>
      <c r="H286" s="43"/>
      <c r="I286" s="43"/>
      <c r="J286" s="34">
        <f t="shared" si="120"/>
        <v>0</v>
      </c>
      <c r="K286" s="55"/>
      <c r="L286" s="43"/>
      <c r="M286" s="34">
        <f t="shared" si="125"/>
        <v>0</v>
      </c>
      <c r="N286" s="55"/>
      <c r="O286" s="43"/>
      <c r="P286" s="33">
        <f t="shared" si="122"/>
        <v>0</v>
      </c>
      <c r="Q286" s="65">
        <f t="shared" si="123"/>
        <v>0</v>
      </c>
    </row>
    <row r="287" spans="1:17" ht="12.75" customHeight="1" x14ac:dyDescent="0.2">
      <c r="A287" s="91"/>
      <c r="B287" s="93" t="s">
        <v>231</v>
      </c>
      <c r="C287" s="95" t="s">
        <v>232</v>
      </c>
      <c r="D287" s="36"/>
      <c r="E287" s="37">
        <v>0</v>
      </c>
      <c r="F287" s="38">
        <v>0</v>
      </c>
      <c r="G287" s="38">
        <v>1500</v>
      </c>
      <c r="H287" s="38">
        <v>0</v>
      </c>
      <c r="I287" s="38">
        <v>0</v>
      </c>
      <c r="J287" s="40">
        <f t="shared" si="120"/>
        <v>1500</v>
      </c>
      <c r="K287" s="44">
        <v>0</v>
      </c>
      <c r="L287" s="38">
        <v>0</v>
      </c>
      <c r="M287" s="40">
        <f t="shared" si="125"/>
        <v>0</v>
      </c>
      <c r="N287" s="44">
        <v>0</v>
      </c>
      <c r="O287" s="38">
        <v>0</v>
      </c>
      <c r="P287" s="39">
        <f t="shared" si="122"/>
        <v>0</v>
      </c>
      <c r="Q287" s="66">
        <f t="shared" si="123"/>
        <v>1500</v>
      </c>
    </row>
    <row r="288" spans="1:17" x14ac:dyDescent="0.2">
      <c r="A288" s="91"/>
      <c r="B288" s="93"/>
      <c r="C288" s="95"/>
      <c r="D288" s="36"/>
      <c r="E288" s="42"/>
      <c r="F288" s="43"/>
      <c r="G288" s="43"/>
      <c r="H288" s="43"/>
      <c r="I288" s="43"/>
      <c r="J288" s="34">
        <f t="shared" si="120"/>
        <v>0</v>
      </c>
      <c r="K288" s="55"/>
      <c r="L288" s="43"/>
      <c r="M288" s="34">
        <f t="shared" si="125"/>
        <v>0</v>
      </c>
      <c r="N288" s="55"/>
      <c r="O288" s="43"/>
      <c r="P288" s="33">
        <f t="shared" si="122"/>
        <v>0</v>
      </c>
      <c r="Q288" s="65">
        <f t="shared" si="123"/>
        <v>0</v>
      </c>
    </row>
    <row r="289" spans="1:17" x14ac:dyDescent="0.2">
      <c r="A289" s="91" t="s">
        <v>212</v>
      </c>
      <c r="B289" s="97"/>
      <c r="C289" s="99" t="s">
        <v>233</v>
      </c>
      <c r="D289" s="36"/>
      <c r="E289" s="37">
        <v>0</v>
      </c>
      <c r="F289" s="38">
        <v>0</v>
      </c>
      <c r="G289" s="38">
        <v>15300</v>
      </c>
      <c r="H289" s="38">
        <v>0</v>
      </c>
      <c r="I289" s="38">
        <v>0</v>
      </c>
      <c r="J289" s="40">
        <f t="shared" si="120"/>
        <v>15300</v>
      </c>
      <c r="K289" s="44">
        <v>0</v>
      </c>
      <c r="L289" s="38">
        <v>0</v>
      </c>
      <c r="M289" s="40">
        <f t="shared" si="125"/>
        <v>0</v>
      </c>
      <c r="N289" s="44">
        <v>0</v>
      </c>
      <c r="O289" s="38">
        <v>0</v>
      </c>
      <c r="P289" s="39">
        <f t="shared" si="122"/>
        <v>0</v>
      </c>
      <c r="Q289" s="66">
        <f t="shared" si="123"/>
        <v>15300</v>
      </c>
    </row>
    <row r="290" spans="1:17" x14ac:dyDescent="0.2">
      <c r="A290" s="91"/>
      <c r="B290" s="98"/>
      <c r="C290" s="100"/>
      <c r="D290" s="36"/>
      <c r="E290" s="42"/>
      <c r="F290" s="43"/>
      <c r="G290" s="43"/>
      <c r="H290" s="43"/>
      <c r="I290" s="43"/>
      <c r="J290" s="34">
        <f t="shared" si="120"/>
        <v>0</v>
      </c>
      <c r="K290" s="55"/>
      <c r="L290" s="43"/>
      <c r="M290" s="34">
        <f t="shared" si="125"/>
        <v>0</v>
      </c>
      <c r="N290" s="55"/>
      <c r="O290" s="43"/>
      <c r="P290" s="33">
        <f t="shared" si="122"/>
        <v>0</v>
      </c>
      <c r="Q290" s="65">
        <f t="shared" si="123"/>
        <v>0</v>
      </c>
    </row>
    <row r="291" spans="1:17" x14ac:dyDescent="0.2">
      <c r="A291" s="91" t="s">
        <v>212</v>
      </c>
      <c r="B291" s="97"/>
      <c r="C291" s="99" t="s">
        <v>234</v>
      </c>
      <c r="D291" s="36"/>
      <c r="E291" s="37">
        <v>0</v>
      </c>
      <c r="F291" s="38">
        <v>0</v>
      </c>
      <c r="G291" s="38">
        <v>50</v>
      </c>
      <c r="H291" s="38">
        <v>0</v>
      </c>
      <c r="I291" s="38">
        <v>0</v>
      </c>
      <c r="J291" s="40">
        <f t="shared" si="120"/>
        <v>50</v>
      </c>
      <c r="K291" s="44">
        <v>0</v>
      </c>
      <c r="L291" s="38">
        <v>0</v>
      </c>
      <c r="M291" s="40">
        <f t="shared" si="125"/>
        <v>0</v>
      </c>
      <c r="N291" s="44">
        <v>0</v>
      </c>
      <c r="O291" s="38">
        <v>0</v>
      </c>
      <c r="P291" s="39">
        <f t="shared" si="122"/>
        <v>0</v>
      </c>
      <c r="Q291" s="66">
        <f t="shared" si="123"/>
        <v>50</v>
      </c>
    </row>
    <row r="292" spans="1:17" x14ac:dyDescent="0.2">
      <c r="A292" s="91"/>
      <c r="B292" s="98"/>
      <c r="C292" s="100"/>
      <c r="D292" s="36"/>
      <c r="E292" s="42"/>
      <c r="F292" s="43"/>
      <c r="G292" s="43"/>
      <c r="H292" s="43"/>
      <c r="I292" s="43"/>
      <c r="J292" s="34">
        <f t="shared" ref="J292:J321" si="126">SUM(E292:I292)</f>
        <v>0</v>
      </c>
      <c r="K292" s="55"/>
      <c r="L292" s="43"/>
      <c r="M292" s="34">
        <f t="shared" si="125"/>
        <v>0</v>
      </c>
      <c r="N292" s="55"/>
      <c r="O292" s="43"/>
      <c r="P292" s="33">
        <f t="shared" si="122"/>
        <v>0</v>
      </c>
      <c r="Q292" s="65">
        <f t="shared" si="123"/>
        <v>0</v>
      </c>
    </row>
    <row r="293" spans="1:17" ht="12.75" customHeight="1" x14ac:dyDescent="0.2">
      <c r="A293" s="91" t="s">
        <v>212</v>
      </c>
      <c r="B293" s="93"/>
      <c r="C293" s="95" t="s">
        <v>235</v>
      </c>
      <c r="D293" s="36"/>
      <c r="E293" s="37">
        <f>E295+E297+E299+E301+E303+E309+E311+E313</f>
        <v>0</v>
      </c>
      <c r="F293" s="38">
        <f>F295+F297+F299+F301+F303+F309+F311+F313</f>
        <v>0</v>
      </c>
      <c r="G293" s="38">
        <f>G295+G297+G299+G301+G303+G305+G307+G309+G311+G313+G315</f>
        <v>51107</v>
      </c>
      <c r="H293" s="38">
        <f>H295+H297+H299+H301+H303+H309+H311+H313</f>
        <v>0</v>
      </c>
      <c r="I293" s="38">
        <f>I295+I297+I299+I301+I303+I309+I311+I313</f>
        <v>0</v>
      </c>
      <c r="J293" s="40">
        <f t="shared" si="126"/>
        <v>51107</v>
      </c>
      <c r="K293" s="44">
        <f>K295+K297+K299+K301+K303+K305+K307+K309</f>
        <v>0</v>
      </c>
      <c r="L293" s="38">
        <f>L295+L297+L299+L301+L303+L305+L307+L309</f>
        <v>0</v>
      </c>
      <c r="M293" s="40">
        <f t="shared" si="125"/>
        <v>0</v>
      </c>
      <c r="N293" s="44">
        <f>N295+N297+N299+N301+N303+N305+N307+N309</f>
        <v>0</v>
      </c>
      <c r="O293" s="38">
        <f>O295+O297+O299+O301+O303+O305+O307+O309</f>
        <v>0</v>
      </c>
      <c r="P293" s="39">
        <f t="shared" si="122"/>
        <v>0</v>
      </c>
      <c r="Q293" s="66">
        <f t="shared" si="123"/>
        <v>51107</v>
      </c>
    </row>
    <row r="294" spans="1:17" x14ac:dyDescent="0.2">
      <c r="A294" s="91"/>
      <c r="B294" s="93"/>
      <c r="C294" s="95"/>
      <c r="D294" s="36"/>
      <c r="E294" s="31">
        <f>E296+E298+E300+E302+E304+E306+E308+E310+E312+E314</f>
        <v>0</v>
      </c>
      <c r="F294" s="32">
        <f>F296+F298+F300+F302+F304+F306+F308+F310+F312+F314</f>
        <v>0</v>
      </c>
      <c r="G294" s="32">
        <f>G296+G298+G300+G302+G304+G306+G308+G310+G312+G314+G316</f>
        <v>0</v>
      </c>
      <c r="H294" s="32">
        <f>H296+H298+H300+H302+H304+H306+H308+H310+H312+H314</f>
        <v>0</v>
      </c>
      <c r="I294" s="32">
        <f>I296+I298+I300+I302+I304+I306+I308+I310+I312+I314</f>
        <v>0</v>
      </c>
      <c r="J294" s="34">
        <f t="shared" si="126"/>
        <v>0</v>
      </c>
      <c r="K294" s="57">
        <f>K296+K298+K300+K302+K304+K306+K308+K310+K312+K314</f>
        <v>0</v>
      </c>
      <c r="L294" s="32">
        <f>L296+L298+L300+L302+L304+L306+L308+L310+L312+L314</f>
        <v>0</v>
      </c>
      <c r="M294" s="34">
        <f t="shared" si="125"/>
        <v>0</v>
      </c>
      <c r="N294" s="57">
        <f>N296+N298+N300+N302+N304+N306+N308+N310+N312+N314</f>
        <v>0</v>
      </c>
      <c r="O294" s="32">
        <f>O296+O298+O300+O302+O304+O306+O308+O310+O312+O314</f>
        <v>0</v>
      </c>
      <c r="P294" s="33">
        <f t="shared" si="122"/>
        <v>0</v>
      </c>
      <c r="Q294" s="65">
        <f t="shared" si="123"/>
        <v>0</v>
      </c>
    </row>
    <row r="295" spans="1:17" x14ac:dyDescent="0.2">
      <c r="A295" s="91"/>
      <c r="B295" s="93" t="s">
        <v>236</v>
      </c>
      <c r="C295" s="95" t="s">
        <v>237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6"/>
        <v>2000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2"/>
        <v>0</v>
      </c>
      <c r="Q295" s="66">
        <f t="shared" si="123"/>
        <v>2000</v>
      </c>
    </row>
    <row r="296" spans="1:17" x14ac:dyDescent="0.2">
      <c r="A296" s="91"/>
      <c r="B296" s="93"/>
      <c r="C296" s="95"/>
      <c r="D296" s="36"/>
      <c r="E296" s="42"/>
      <c r="F296" s="43"/>
      <c r="G296" s="43"/>
      <c r="H296" s="43"/>
      <c r="I296" s="43"/>
      <c r="J296" s="34">
        <f t="shared" si="126"/>
        <v>0</v>
      </c>
      <c r="K296" s="55"/>
      <c r="L296" s="43"/>
      <c r="M296" s="34">
        <f t="shared" si="125"/>
        <v>0</v>
      </c>
      <c r="N296" s="55"/>
      <c r="O296" s="43"/>
      <c r="P296" s="33">
        <f t="shared" si="122"/>
        <v>0</v>
      </c>
      <c r="Q296" s="65">
        <f t="shared" si="123"/>
        <v>0</v>
      </c>
    </row>
    <row r="297" spans="1:17" x14ac:dyDescent="0.2">
      <c r="A297" s="91"/>
      <c r="B297" s="93" t="s">
        <v>238</v>
      </c>
      <c r="C297" s="95" t="s">
        <v>239</v>
      </c>
      <c r="D297" s="36"/>
      <c r="E297" s="37">
        <v>0</v>
      </c>
      <c r="F297" s="38">
        <v>0</v>
      </c>
      <c r="G297" s="38">
        <v>5800</v>
      </c>
      <c r="H297" s="38">
        <v>0</v>
      </c>
      <c r="I297" s="38">
        <v>0</v>
      </c>
      <c r="J297" s="40">
        <f t="shared" si="126"/>
        <v>5800</v>
      </c>
      <c r="K297" s="44">
        <v>0</v>
      </c>
      <c r="L297" s="38">
        <v>0</v>
      </c>
      <c r="M297" s="40">
        <f t="shared" si="125"/>
        <v>0</v>
      </c>
      <c r="N297" s="44">
        <v>0</v>
      </c>
      <c r="O297" s="38">
        <v>0</v>
      </c>
      <c r="P297" s="39">
        <f t="shared" si="122"/>
        <v>0</v>
      </c>
      <c r="Q297" s="66">
        <f t="shared" si="123"/>
        <v>5800</v>
      </c>
    </row>
    <row r="298" spans="1:17" x14ac:dyDescent="0.2">
      <c r="A298" s="91"/>
      <c r="B298" s="93"/>
      <c r="C298" s="95"/>
      <c r="D298" s="36"/>
      <c r="E298" s="42"/>
      <c r="F298" s="43"/>
      <c r="G298" s="43"/>
      <c r="H298" s="43"/>
      <c r="I298" s="43"/>
      <c r="J298" s="34">
        <f t="shared" si="126"/>
        <v>0</v>
      </c>
      <c r="K298" s="55"/>
      <c r="L298" s="43"/>
      <c r="M298" s="34">
        <f t="shared" si="125"/>
        <v>0</v>
      </c>
      <c r="N298" s="55"/>
      <c r="O298" s="43"/>
      <c r="P298" s="33">
        <f t="shared" si="122"/>
        <v>0</v>
      </c>
      <c r="Q298" s="65">
        <f t="shared" si="123"/>
        <v>0</v>
      </c>
    </row>
    <row r="299" spans="1:17" x14ac:dyDescent="0.2">
      <c r="A299" s="91"/>
      <c r="B299" s="93" t="s">
        <v>240</v>
      </c>
      <c r="C299" s="95" t="s">
        <v>241</v>
      </c>
      <c r="D299" s="36"/>
      <c r="E299" s="37">
        <v>0</v>
      </c>
      <c r="F299" s="38">
        <v>0</v>
      </c>
      <c r="G299" s="38">
        <v>5000</v>
      </c>
      <c r="H299" s="38">
        <v>0</v>
      </c>
      <c r="I299" s="38">
        <v>0</v>
      </c>
      <c r="J299" s="40">
        <f t="shared" si="126"/>
        <v>5000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2"/>
        <v>0</v>
      </c>
      <c r="Q299" s="66">
        <f t="shared" si="123"/>
        <v>5000</v>
      </c>
    </row>
    <row r="300" spans="1:17" x14ac:dyDescent="0.2">
      <c r="A300" s="91"/>
      <c r="B300" s="93"/>
      <c r="C300" s="95"/>
      <c r="D300" s="36"/>
      <c r="E300" s="42"/>
      <c r="F300" s="43"/>
      <c r="G300" s="43"/>
      <c r="H300" s="43"/>
      <c r="I300" s="43"/>
      <c r="J300" s="34">
        <f t="shared" si="126"/>
        <v>0</v>
      </c>
      <c r="K300" s="55"/>
      <c r="L300" s="43"/>
      <c r="M300" s="34">
        <f t="shared" si="125"/>
        <v>0</v>
      </c>
      <c r="N300" s="55"/>
      <c r="O300" s="43"/>
      <c r="P300" s="33">
        <f t="shared" si="122"/>
        <v>0</v>
      </c>
      <c r="Q300" s="65">
        <f t="shared" si="123"/>
        <v>0</v>
      </c>
    </row>
    <row r="301" spans="1:17" x14ac:dyDescent="0.2">
      <c r="A301" s="91"/>
      <c r="B301" s="93" t="s">
        <v>242</v>
      </c>
      <c r="C301" s="95" t="s">
        <v>243</v>
      </c>
      <c r="D301" s="36"/>
      <c r="E301" s="37">
        <v>0</v>
      </c>
      <c r="F301" s="38">
        <v>0</v>
      </c>
      <c r="G301" s="38">
        <v>106</v>
      </c>
      <c r="H301" s="38">
        <v>0</v>
      </c>
      <c r="I301" s="38">
        <v>0</v>
      </c>
      <c r="J301" s="40">
        <f t="shared" si="126"/>
        <v>106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2"/>
        <v>0</v>
      </c>
      <c r="Q301" s="66">
        <f t="shared" si="123"/>
        <v>106</v>
      </c>
    </row>
    <row r="302" spans="1:17" x14ac:dyDescent="0.2">
      <c r="A302" s="91"/>
      <c r="B302" s="93"/>
      <c r="C302" s="95"/>
      <c r="D302" s="36"/>
      <c r="E302" s="42"/>
      <c r="F302" s="43"/>
      <c r="G302" s="43"/>
      <c r="H302" s="43"/>
      <c r="I302" s="43"/>
      <c r="J302" s="34">
        <f t="shared" si="126"/>
        <v>0</v>
      </c>
      <c r="K302" s="55"/>
      <c r="L302" s="43"/>
      <c r="M302" s="34">
        <f t="shared" si="125"/>
        <v>0</v>
      </c>
      <c r="N302" s="55"/>
      <c r="O302" s="43"/>
      <c r="P302" s="33">
        <f t="shared" si="122"/>
        <v>0</v>
      </c>
      <c r="Q302" s="65">
        <f t="shared" si="123"/>
        <v>0</v>
      </c>
    </row>
    <row r="303" spans="1:17" x14ac:dyDescent="0.2">
      <c r="A303" s="91"/>
      <c r="B303" s="93" t="s">
        <v>244</v>
      </c>
      <c r="C303" s="95" t="s">
        <v>245</v>
      </c>
      <c r="D303" s="36"/>
      <c r="E303" s="37">
        <v>0</v>
      </c>
      <c r="F303" s="38">
        <v>0</v>
      </c>
      <c r="G303" s="38">
        <v>2300</v>
      </c>
      <c r="H303" s="38">
        <v>0</v>
      </c>
      <c r="I303" s="38">
        <v>0</v>
      </c>
      <c r="J303" s="40">
        <f t="shared" si="126"/>
        <v>2300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2"/>
        <v>0</v>
      </c>
      <c r="Q303" s="66">
        <f t="shared" si="123"/>
        <v>2300</v>
      </c>
    </row>
    <row r="304" spans="1:17" x14ac:dyDescent="0.2">
      <c r="A304" s="91"/>
      <c r="B304" s="93"/>
      <c r="C304" s="95"/>
      <c r="D304" s="36"/>
      <c r="E304" s="42"/>
      <c r="F304" s="43"/>
      <c r="G304" s="43"/>
      <c r="H304" s="43"/>
      <c r="I304" s="43"/>
      <c r="J304" s="34">
        <f t="shared" si="126"/>
        <v>0</v>
      </c>
      <c r="K304" s="55"/>
      <c r="L304" s="43"/>
      <c r="M304" s="34">
        <f t="shared" si="125"/>
        <v>0</v>
      </c>
      <c r="N304" s="55"/>
      <c r="O304" s="43"/>
      <c r="P304" s="33">
        <f t="shared" si="122"/>
        <v>0</v>
      </c>
      <c r="Q304" s="65">
        <f t="shared" si="123"/>
        <v>0</v>
      </c>
    </row>
    <row r="305" spans="1:17" x14ac:dyDescent="0.2">
      <c r="A305" s="91"/>
      <c r="B305" s="93" t="s">
        <v>246</v>
      </c>
      <c r="C305" s="95" t="s">
        <v>247</v>
      </c>
      <c r="D305" s="36"/>
      <c r="E305" s="37">
        <v>0</v>
      </c>
      <c r="F305" s="38">
        <v>0</v>
      </c>
      <c r="G305" s="38">
        <v>13700</v>
      </c>
      <c r="H305" s="38">
        <v>0</v>
      </c>
      <c r="I305" s="38">
        <v>0</v>
      </c>
      <c r="J305" s="40">
        <f t="shared" si="126"/>
        <v>13700</v>
      </c>
      <c r="K305" s="44">
        <v>0</v>
      </c>
      <c r="L305" s="38">
        <v>0</v>
      </c>
      <c r="M305" s="40">
        <f t="shared" si="125"/>
        <v>0</v>
      </c>
      <c r="N305" s="44">
        <v>0</v>
      </c>
      <c r="O305" s="38">
        <v>0</v>
      </c>
      <c r="P305" s="39">
        <f t="shared" si="122"/>
        <v>0</v>
      </c>
      <c r="Q305" s="66">
        <f t="shared" si="123"/>
        <v>13700</v>
      </c>
    </row>
    <row r="306" spans="1:17" x14ac:dyDescent="0.2">
      <c r="A306" s="91"/>
      <c r="B306" s="93"/>
      <c r="C306" s="95"/>
      <c r="D306" s="36"/>
      <c r="E306" s="42"/>
      <c r="F306" s="43"/>
      <c r="G306" s="43"/>
      <c r="H306" s="43"/>
      <c r="I306" s="43"/>
      <c r="J306" s="34">
        <f t="shared" si="126"/>
        <v>0</v>
      </c>
      <c r="K306" s="55"/>
      <c r="L306" s="43"/>
      <c r="M306" s="34">
        <f t="shared" si="125"/>
        <v>0</v>
      </c>
      <c r="N306" s="55"/>
      <c r="O306" s="43"/>
      <c r="P306" s="33">
        <f t="shared" si="122"/>
        <v>0</v>
      </c>
      <c r="Q306" s="65">
        <f t="shared" si="123"/>
        <v>0</v>
      </c>
    </row>
    <row r="307" spans="1:17" x14ac:dyDescent="0.2">
      <c r="A307" s="91"/>
      <c r="B307" s="93" t="s">
        <v>248</v>
      </c>
      <c r="C307" s="95" t="s">
        <v>249</v>
      </c>
      <c r="D307" s="36"/>
      <c r="E307" s="37">
        <v>0</v>
      </c>
      <c r="F307" s="38">
        <v>0</v>
      </c>
      <c r="G307" s="38">
        <v>6200</v>
      </c>
      <c r="H307" s="38">
        <v>0</v>
      </c>
      <c r="I307" s="38">
        <v>0</v>
      </c>
      <c r="J307" s="40">
        <f t="shared" si="126"/>
        <v>6200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22"/>
        <v>0</v>
      </c>
      <c r="Q307" s="66">
        <f t="shared" si="123"/>
        <v>6200</v>
      </c>
    </row>
    <row r="308" spans="1:17" x14ac:dyDescent="0.2">
      <c r="A308" s="91"/>
      <c r="B308" s="93"/>
      <c r="C308" s="95"/>
      <c r="D308" s="36"/>
      <c r="E308" s="42"/>
      <c r="F308" s="43"/>
      <c r="G308" s="43"/>
      <c r="H308" s="43"/>
      <c r="I308" s="43"/>
      <c r="J308" s="34">
        <f t="shared" si="126"/>
        <v>0</v>
      </c>
      <c r="K308" s="55"/>
      <c r="L308" s="43"/>
      <c r="M308" s="34">
        <f t="shared" si="125"/>
        <v>0</v>
      </c>
      <c r="N308" s="55"/>
      <c r="O308" s="43"/>
      <c r="P308" s="33">
        <f t="shared" si="122"/>
        <v>0</v>
      </c>
      <c r="Q308" s="65">
        <f t="shared" si="123"/>
        <v>0</v>
      </c>
    </row>
    <row r="309" spans="1:17" ht="12.75" customHeight="1" x14ac:dyDescent="0.2">
      <c r="A309" s="91"/>
      <c r="B309" s="93" t="s">
        <v>250</v>
      </c>
      <c r="C309" s="95" t="s">
        <v>251</v>
      </c>
      <c r="D309" s="36"/>
      <c r="E309" s="37">
        <v>0</v>
      </c>
      <c r="F309" s="38">
        <v>0</v>
      </c>
      <c r="G309" s="38">
        <v>3000</v>
      </c>
      <c r="H309" s="38">
        <v>0</v>
      </c>
      <c r="I309" s="38">
        <v>0</v>
      </c>
      <c r="J309" s="40">
        <f t="shared" si="126"/>
        <v>3000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22"/>
        <v>0</v>
      </c>
      <c r="Q309" s="66">
        <f t="shared" si="123"/>
        <v>3000</v>
      </c>
    </row>
    <row r="310" spans="1:17" x14ac:dyDescent="0.2">
      <c r="A310" s="91"/>
      <c r="B310" s="93"/>
      <c r="C310" s="95"/>
      <c r="D310" s="36"/>
      <c r="E310" s="42"/>
      <c r="F310" s="43"/>
      <c r="G310" s="43"/>
      <c r="H310" s="43"/>
      <c r="I310" s="43"/>
      <c r="J310" s="34">
        <f t="shared" si="126"/>
        <v>0</v>
      </c>
      <c r="K310" s="55"/>
      <c r="L310" s="43"/>
      <c r="M310" s="34">
        <f t="shared" si="125"/>
        <v>0</v>
      </c>
      <c r="N310" s="55"/>
      <c r="O310" s="43"/>
      <c r="P310" s="33">
        <f t="shared" si="122"/>
        <v>0</v>
      </c>
      <c r="Q310" s="65">
        <f t="shared" si="123"/>
        <v>0</v>
      </c>
    </row>
    <row r="311" spans="1:17" x14ac:dyDescent="0.2">
      <c r="A311" s="91"/>
      <c r="B311" s="93" t="s">
        <v>252</v>
      </c>
      <c r="C311" s="95" t="s">
        <v>253</v>
      </c>
      <c r="D311" s="36"/>
      <c r="E311" s="37">
        <v>0</v>
      </c>
      <c r="F311" s="38">
        <v>0</v>
      </c>
      <c r="G311" s="38">
        <v>12000</v>
      </c>
      <c r="H311" s="38">
        <v>0</v>
      </c>
      <c r="I311" s="38">
        <v>0</v>
      </c>
      <c r="J311" s="40">
        <f t="shared" si="126"/>
        <v>12000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22"/>
        <v>0</v>
      </c>
      <c r="Q311" s="66">
        <f t="shared" si="123"/>
        <v>12000</v>
      </c>
    </row>
    <row r="312" spans="1:17" x14ac:dyDescent="0.2">
      <c r="A312" s="91"/>
      <c r="B312" s="93"/>
      <c r="C312" s="95"/>
      <c r="D312" s="36"/>
      <c r="E312" s="42"/>
      <c r="F312" s="43"/>
      <c r="G312" s="43"/>
      <c r="H312" s="43"/>
      <c r="I312" s="43"/>
      <c r="J312" s="34">
        <f t="shared" si="126"/>
        <v>0</v>
      </c>
      <c r="K312" s="55"/>
      <c r="L312" s="43"/>
      <c r="M312" s="34">
        <f t="shared" si="125"/>
        <v>0</v>
      </c>
      <c r="N312" s="55"/>
      <c r="O312" s="43"/>
      <c r="P312" s="33">
        <f t="shared" si="122"/>
        <v>0</v>
      </c>
      <c r="Q312" s="65">
        <f t="shared" si="123"/>
        <v>0</v>
      </c>
    </row>
    <row r="313" spans="1:17" x14ac:dyDescent="0.2">
      <c r="A313" s="91"/>
      <c r="B313" s="93" t="s">
        <v>254</v>
      </c>
      <c r="C313" s="95" t="s">
        <v>255</v>
      </c>
      <c r="D313" s="36"/>
      <c r="E313" s="37">
        <v>0</v>
      </c>
      <c r="F313" s="38">
        <v>0</v>
      </c>
      <c r="G313" s="38">
        <v>0</v>
      </c>
      <c r="H313" s="38">
        <v>0</v>
      </c>
      <c r="I313" s="38">
        <v>0</v>
      </c>
      <c r="J313" s="40">
        <f t="shared" si="126"/>
        <v>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22"/>
        <v>0</v>
      </c>
      <c r="Q313" s="66">
        <f t="shared" si="123"/>
        <v>0</v>
      </c>
    </row>
    <row r="314" spans="1:17" x14ac:dyDescent="0.2">
      <c r="A314" s="91"/>
      <c r="B314" s="93"/>
      <c r="C314" s="95"/>
      <c r="D314" s="36"/>
      <c r="E314" s="42"/>
      <c r="F314" s="43"/>
      <c r="G314" s="43"/>
      <c r="H314" s="43"/>
      <c r="I314" s="43"/>
      <c r="J314" s="34">
        <f t="shared" si="126"/>
        <v>0</v>
      </c>
      <c r="K314" s="55"/>
      <c r="L314" s="43"/>
      <c r="M314" s="34">
        <f t="shared" si="125"/>
        <v>0</v>
      </c>
      <c r="N314" s="55"/>
      <c r="O314" s="43"/>
      <c r="P314" s="33">
        <f t="shared" si="122"/>
        <v>0</v>
      </c>
      <c r="Q314" s="65">
        <f t="shared" si="123"/>
        <v>0</v>
      </c>
    </row>
    <row r="315" spans="1:17" x14ac:dyDescent="0.2">
      <c r="A315" s="91"/>
      <c r="B315" s="93" t="s">
        <v>256</v>
      </c>
      <c r="C315" s="95" t="s">
        <v>257</v>
      </c>
      <c r="D315" s="36"/>
      <c r="E315" s="37">
        <v>0</v>
      </c>
      <c r="F315" s="38">
        <v>0</v>
      </c>
      <c r="G315" s="38">
        <v>1001</v>
      </c>
      <c r="H315" s="38">
        <v>0</v>
      </c>
      <c r="I315" s="38">
        <v>0</v>
      </c>
      <c r="J315" s="40">
        <f t="shared" si="126"/>
        <v>1001</v>
      </c>
      <c r="K315" s="44">
        <v>0</v>
      </c>
      <c r="L315" s="38">
        <v>0</v>
      </c>
      <c r="M315" s="40">
        <f t="shared" si="125"/>
        <v>0</v>
      </c>
      <c r="N315" s="44">
        <v>0</v>
      </c>
      <c r="O315" s="38">
        <v>0</v>
      </c>
      <c r="P315" s="39">
        <f t="shared" si="122"/>
        <v>0</v>
      </c>
      <c r="Q315" s="66">
        <f t="shared" si="123"/>
        <v>1001</v>
      </c>
    </row>
    <row r="316" spans="1:17" x14ac:dyDescent="0.2">
      <c r="A316" s="91"/>
      <c r="B316" s="93"/>
      <c r="C316" s="95"/>
      <c r="D316" s="36"/>
      <c r="E316" s="42"/>
      <c r="F316" s="43"/>
      <c r="G316" s="43"/>
      <c r="H316" s="43"/>
      <c r="I316" s="43"/>
      <c r="J316" s="34">
        <f t="shared" si="126"/>
        <v>0</v>
      </c>
      <c r="K316" s="55"/>
      <c r="L316" s="43"/>
      <c r="M316" s="34">
        <f t="shared" si="125"/>
        <v>0</v>
      </c>
      <c r="N316" s="55"/>
      <c r="O316" s="43"/>
      <c r="P316" s="33">
        <f t="shared" si="122"/>
        <v>0</v>
      </c>
      <c r="Q316" s="65">
        <f t="shared" si="123"/>
        <v>0</v>
      </c>
    </row>
    <row r="317" spans="1:17" x14ac:dyDescent="0.2">
      <c r="A317" s="91" t="s">
        <v>212</v>
      </c>
      <c r="B317" s="93"/>
      <c r="C317" s="95" t="s">
        <v>258</v>
      </c>
      <c r="D317" s="36"/>
      <c r="E317" s="37">
        <v>0</v>
      </c>
      <c r="F317" s="38">
        <v>0</v>
      </c>
      <c r="G317" s="38">
        <v>0</v>
      </c>
      <c r="H317" s="38">
        <v>8506</v>
      </c>
      <c r="I317" s="38">
        <v>0</v>
      </c>
      <c r="J317" s="40">
        <f t="shared" si="126"/>
        <v>8506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22"/>
        <v>0</v>
      </c>
      <c r="Q317" s="66">
        <f t="shared" si="123"/>
        <v>8506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/>
      <c r="I318" s="43"/>
      <c r="J318" s="34">
        <f t="shared" si="126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22"/>
        <v>0</v>
      </c>
      <c r="Q318" s="65">
        <f t="shared" si="123"/>
        <v>0</v>
      </c>
    </row>
    <row r="319" spans="1:17" x14ac:dyDescent="0.2">
      <c r="A319" s="91" t="s">
        <v>212</v>
      </c>
      <c r="B319" s="93"/>
      <c r="C319" s="95" t="s">
        <v>291</v>
      </c>
      <c r="D319" s="36"/>
      <c r="E319" s="37">
        <v>0</v>
      </c>
      <c r="F319" s="38">
        <v>0</v>
      </c>
      <c r="G319" s="38">
        <v>0</v>
      </c>
      <c r="H319" s="38">
        <v>650</v>
      </c>
      <c r="I319" s="38">
        <v>0</v>
      </c>
      <c r="J319" s="40">
        <f t="shared" si="126"/>
        <v>650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22"/>
        <v>0</v>
      </c>
      <c r="Q319" s="66">
        <f t="shared" si="123"/>
        <v>650</v>
      </c>
    </row>
    <row r="320" spans="1:17" x14ac:dyDescent="0.2">
      <c r="A320" s="91"/>
      <c r="B320" s="93"/>
      <c r="C320" s="95"/>
      <c r="D320" s="36"/>
      <c r="E320" s="42"/>
      <c r="F320" s="43"/>
      <c r="G320" s="43"/>
      <c r="H320" s="43"/>
      <c r="I320" s="43"/>
      <c r="J320" s="34">
        <f t="shared" si="126"/>
        <v>0</v>
      </c>
      <c r="K320" s="55"/>
      <c r="L320" s="43"/>
      <c r="M320" s="34">
        <f t="shared" si="125"/>
        <v>0</v>
      </c>
      <c r="N320" s="55"/>
      <c r="O320" s="43"/>
      <c r="P320" s="33">
        <f t="shared" si="122"/>
        <v>0</v>
      </c>
      <c r="Q320" s="65">
        <f t="shared" si="123"/>
        <v>0</v>
      </c>
    </row>
    <row r="321" spans="1:17" x14ac:dyDescent="0.2">
      <c r="A321" s="91" t="s">
        <v>212</v>
      </c>
      <c r="B321" s="93"/>
      <c r="C321" s="95" t="s">
        <v>211</v>
      </c>
      <c r="D321" s="36" t="s">
        <v>120</v>
      </c>
      <c r="E321" s="37">
        <v>0</v>
      </c>
      <c r="F321" s="38">
        <v>0</v>
      </c>
      <c r="G321" s="38">
        <v>0</v>
      </c>
      <c r="H321" s="38">
        <v>0</v>
      </c>
      <c r="I321" s="38">
        <v>0</v>
      </c>
      <c r="J321" s="40">
        <f t="shared" si="126"/>
        <v>0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22"/>
        <v>0</v>
      </c>
      <c r="Q321" s="66">
        <f t="shared" si="123"/>
        <v>0</v>
      </c>
    </row>
    <row r="322" spans="1:17" ht="13.5" thickBot="1" x14ac:dyDescent="0.25">
      <c r="A322" s="92"/>
      <c r="B322" s="94"/>
      <c r="C322" s="96"/>
      <c r="D322" s="67"/>
      <c r="E322" s="51"/>
      <c r="F322" s="45"/>
      <c r="G322" s="45"/>
      <c r="H322" s="45"/>
      <c r="I322" s="45"/>
      <c r="J322" s="24">
        <f>SUM(E322:I322)</f>
        <v>0</v>
      </c>
      <c r="K322" s="56"/>
      <c r="L322" s="45"/>
      <c r="M322" s="24">
        <f>SUM(K322:L322)</f>
        <v>0</v>
      </c>
      <c r="N322" s="56"/>
      <c r="O322" s="45"/>
      <c r="P322" s="23">
        <f>SUM(N322:O322)</f>
        <v>0</v>
      </c>
      <c r="Q322" s="63">
        <f t="shared" si="123"/>
        <v>0</v>
      </c>
    </row>
  </sheetData>
  <mergeCells count="495"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89:D90"/>
    <mergeCell ref="D116:D117"/>
    <mergeCell ref="D133:D134"/>
    <mergeCell ref="D219:D220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7:D178"/>
    <mergeCell ref="A180:B181"/>
    <mergeCell ref="C180:C181"/>
    <mergeCell ref="D180:D181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2:A183"/>
    <mergeCell ref="B182:B183"/>
    <mergeCell ref="C182:C183"/>
    <mergeCell ref="A184:A185"/>
    <mergeCell ref="B184:B185"/>
    <mergeCell ref="C184:C185"/>
    <mergeCell ref="A177:A178"/>
    <mergeCell ref="B177:B178"/>
    <mergeCell ref="C177:C178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D206:D207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6:A217"/>
    <mergeCell ref="B216:B217"/>
    <mergeCell ref="C216:C217"/>
    <mergeCell ref="A219:B220"/>
    <mergeCell ref="A210:A211"/>
    <mergeCell ref="B210:B211"/>
    <mergeCell ref="C210:C211"/>
    <mergeCell ref="A212:A213"/>
    <mergeCell ref="B212:B213"/>
    <mergeCell ref="C212:C213"/>
    <mergeCell ref="A223:A224"/>
    <mergeCell ref="B223:B224"/>
    <mergeCell ref="C223:C224"/>
    <mergeCell ref="A225:A226"/>
    <mergeCell ref="B225:B226"/>
    <mergeCell ref="C225:C226"/>
    <mergeCell ref="C219:C220"/>
    <mergeCell ref="A221:A222"/>
    <mergeCell ref="B221:B222"/>
    <mergeCell ref="C221:C222"/>
    <mergeCell ref="A231:A232"/>
    <mergeCell ref="B231:B232"/>
    <mergeCell ref="C231:C232"/>
    <mergeCell ref="A233:A234"/>
    <mergeCell ref="B233:B234"/>
    <mergeCell ref="C233:C234"/>
    <mergeCell ref="A227:A228"/>
    <mergeCell ref="B227:B228"/>
    <mergeCell ref="C227:C228"/>
    <mergeCell ref="A229:A230"/>
    <mergeCell ref="B229:B230"/>
    <mergeCell ref="C229:C230"/>
    <mergeCell ref="C242:C243"/>
    <mergeCell ref="D242:D243"/>
    <mergeCell ref="A239:A240"/>
    <mergeCell ref="B239:B240"/>
    <mergeCell ref="C239:C240"/>
    <mergeCell ref="A242:B243"/>
    <mergeCell ref="D244:D245"/>
    <mergeCell ref="A235:A236"/>
    <mergeCell ref="B235:B236"/>
    <mergeCell ref="C235:C236"/>
    <mergeCell ref="A237:A238"/>
    <mergeCell ref="B237:B238"/>
    <mergeCell ref="C237:C238"/>
    <mergeCell ref="A248:A249"/>
    <mergeCell ref="B248:B249"/>
    <mergeCell ref="C248:C249"/>
    <mergeCell ref="A250:A251"/>
    <mergeCell ref="B250:B251"/>
    <mergeCell ref="C250:C251"/>
    <mergeCell ref="A244:A245"/>
    <mergeCell ref="B244:B245"/>
    <mergeCell ref="C244:C245"/>
    <mergeCell ref="A246:A247"/>
    <mergeCell ref="B246:B247"/>
    <mergeCell ref="C246:C247"/>
    <mergeCell ref="A258:A259"/>
    <mergeCell ref="B258:B259"/>
    <mergeCell ref="C258:C259"/>
    <mergeCell ref="A252:A253"/>
    <mergeCell ref="B252:B253"/>
    <mergeCell ref="C252:C253"/>
    <mergeCell ref="A254:A255"/>
    <mergeCell ref="B254:B255"/>
    <mergeCell ref="A256:A257"/>
    <mergeCell ref="B256:B257"/>
    <mergeCell ref="A260:A261"/>
    <mergeCell ref="B260:B261"/>
    <mergeCell ref="C260:C261"/>
    <mergeCell ref="A263:B264"/>
    <mergeCell ref="D263:D264"/>
    <mergeCell ref="C263:C264"/>
    <mergeCell ref="A265:A266"/>
    <mergeCell ref="B265:B266"/>
    <mergeCell ref="C265:C266"/>
    <mergeCell ref="A271:A272"/>
    <mergeCell ref="B271:B272"/>
    <mergeCell ref="C271:C272"/>
    <mergeCell ref="A273:A274"/>
    <mergeCell ref="B273:B274"/>
    <mergeCell ref="C273:C274"/>
    <mergeCell ref="A267:A268"/>
    <mergeCell ref="B267:B268"/>
    <mergeCell ref="C267:C268"/>
    <mergeCell ref="A269:A270"/>
    <mergeCell ref="B269:B270"/>
    <mergeCell ref="C269:C270"/>
    <mergeCell ref="A279:A280"/>
    <mergeCell ref="B279:B280"/>
    <mergeCell ref="C279:C280"/>
    <mergeCell ref="A281:A282"/>
    <mergeCell ref="B281:B282"/>
    <mergeCell ref="C281:C282"/>
    <mergeCell ref="A275:A276"/>
    <mergeCell ref="B275:B276"/>
    <mergeCell ref="C275:C276"/>
    <mergeCell ref="A277:A278"/>
    <mergeCell ref="B277:B278"/>
    <mergeCell ref="C277:C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C315:C316"/>
    <mergeCell ref="A317:A318"/>
    <mergeCell ref="B317:B318"/>
    <mergeCell ref="C317:C3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opLeftCell="A115" workbookViewId="0">
      <selection activeCell="E139" sqref="A139:XFD14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ht="15.75" customHeigh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customHeight="1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9.5" customHeight="1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E6+E39+E58+E85+E96+E109+E116+E133+E146+E157+E180+E219+E242+E263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K6+K39+K58+K85+K96+K109+K116+K133+K146+K157+K180+K219+K242+K263</f>
        <v>805397</v>
      </c>
      <c r="L4" s="5">
        <f>L6+L39+L58+L85+L96+L109+L116+L133+L146+L157+L180+L219+L242+L263</f>
        <v>0</v>
      </c>
      <c r="M4" s="5">
        <f>SUM(K4:L4)</f>
        <v>805397</v>
      </c>
      <c r="N4" s="5">
        <f>N6+N39+N58+N85+N96+N109+N116+N133+N146+N157+N180+N219+N242+N263</f>
        <v>0</v>
      </c>
      <c r="O4" s="7">
        <f>O6+O39+O58+O85+O96+O109+O116+O133+O146+O157+O180+O219+O242+O263</f>
        <v>183976</v>
      </c>
      <c r="P4" s="7">
        <f>SUM(N4:O4)</f>
        <v>183976</v>
      </c>
      <c r="Q4" s="8">
        <f>P4+M4+J4</f>
        <v>3505670</v>
      </c>
      <c r="S4" s="10"/>
    </row>
    <row r="5" spans="1:19" ht="19.5" customHeight="1" thickBot="1" x14ac:dyDescent="0.25">
      <c r="A5" s="123"/>
      <c r="B5" s="124"/>
      <c r="C5" s="109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K7+K40+K59+K86+K97+K110+K117+K134+K147+K158+K181+K220+K243+K264</f>
        <v>0</v>
      </c>
      <c r="L5" s="13">
        <f>L7+L40+L59+L86+L97+L110+L117+L134+L147+L158+L181+L220+L243+L264</f>
        <v>0</v>
      </c>
      <c r="M5" s="13">
        <f>SUM(K5:L5)</f>
        <v>0</v>
      </c>
      <c r="N5" s="13">
        <f>N7+N40+N59+N86+N97+N110+N117+N134+N147+N158+N181+N220+N243+N264</f>
        <v>0</v>
      </c>
      <c r="O5" s="13">
        <f>O7+O40+O59+O86+O97+O110+O117+O134+O147+O158+O181+O220+O243+O264</f>
        <v>0</v>
      </c>
      <c r="P5" s="14">
        <f>SUM(N5:O5)</f>
        <v>0</v>
      </c>
      <c r="Q5" s="15">
        <f>P5+M5+J5</f>
        <v>0</v>
      </c>
    </row>
    <row r="6" spans="1:19" ht="18" customHeight="1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06"/>
      <c r="B7" s="107"/>
      <c r="C7" s="109"/>
      <c r="D7" s="10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ht="12.75" customHeight="1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93"/>
      <c r="B9" s="93"/>
      <c r="C9" s="95"/>
      <c r="D9" s="111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ht="12.75" customHeight="1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93"/>
      <c r="B11" s="93"/>
      <c r="C11" s="9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ht="12.75" customHeight="1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93"/>
      <c r="B13" s="93"/>
      <c r="C13" s="9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ht="12.75" customHeight="1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93"/>
      <c r="B15" s="93"/>
      <c r="C15" s="9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ht="12.75" customHeight="1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ht="12.75" customHeight="1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ht="12.75" customHeight="1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2.75" customHeight="1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ht="12.75" customHeight="1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2.75" customHeight="1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2.75" customHeight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4">
        <f t="shared" si="15"/>
        <v>0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0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ht="12.75" customHeight="1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ht="12.75" customHeight="1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ht="12.75" customHeight="1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/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8" x14ac:dyDescent="0.2">
      <c r="A81" s="93"/>
      <c r="B81" s="93"/>
      <c r="C81" s="95" t="s">
        <v>78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8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8" ht="13.5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8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8" ht="12.75" customHeight="1" x14ac:dyDescent="0.2">
      <c r="A85" s="104" t="s">
        <v>79</v>
      </c>
      <c r="B85" s="105"/>
      <c r="C85" s="108" t="s">
        <v>80</v>
      </c>
      <c r="D85" s="101"/>
      <c r="E85" s="16">
        <f t="shared" ref="E85:I86" si="27">E87+E89+E91+E93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29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0">SUM(N85:O85)</f>
        <v>0</v>
      </c>
      <c r="Q85" s="20">
        <f>P85+M85+J85</f>
        <v>18727</v>
      </c>
    </row>
    <row r="86" spans="1:18" ht="13.5" customHeight="1" thickBot="1" x14ac:dyDescent="0.25">
      <c r="A86" s="106"/>
      <c r="B86" s="107"/>
      <c r="C86" s="109"/>
      <c r="D86" s="102"/>
      <c r="E86" s="21">
        <f t="shared" si="27"/>
        <v>0</v>
      </c>
      <c r="F86" s="22">
        <f t="shared" si="27"/>
        <v>0</v>
      </c>
      <c r="G86" s="22">
        <f t="shared" si="27"/>
        <v>0</v>
      </c>
      <c r="H86" s="22">
        <f t="shared" si="27"/>
        <v>0</v>
      </c>
      <c r="I86" s="22">
        <f t="shared" si="27"/>
        <v>0</v>
      </c>
      <c r="J86" s="24">
        <f t="shared" si="28"/>
        <v>0</v>
      </c>
      <c r="K86" s="53">
        <f>K88+K90+K92+K94</f>
        <v>0</v>
      </c>
      <c r="L86" s="22">
        <f>L88+L90+L92+L94</f>
        <v>0</v>
      </c>
      <c r="M86" s="24">
        <f t="shared" si="29"/>
        <v>0</v>
      </c>
      <c r="N86" s="53">
        <f>N88+N90+N92+N94</f>
        <v>0</v>
      </c>
      <c r="O86" s="22">
        <f>O88+O90+O92+O94</f>
        <v>0</v>
      </c>
      <c r="P86" s="24">
        <f t="shared" si="30"/>
        <v>0</v>
      </c>
      <c r="Q86" s="25">
        <f t="shared" ref="Q86:Q94" si="31">P86+M86+J86</f>
        <v>0</v>
      </c>
    </row>
    <row r="87" spans="1:18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8" x14ac:dyDescent="0.2">
      <c r="A88" s="93"/>
      <c r="B88" s="93"/>
      <c r="C88" s="95"/>
      <c r="D88" s="36"/>
      <c r="E88" s="42"/>
      <c r="F88" s="43"/>
      <c r="G88" s="43"/>
      <c r="H88" s="43"/>
      <c r="I88" s="43"/>
      <c r="J88" s="34">
        <f t="shared" si="28"/>
        <v>0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0</v>
      </c>
    </row>
    <row r="89" spans="1:18" ht="12.75" customHeight="1" x14ac:dyDescent="0.2">
      <c r="A89" s="138"/>
      <c r="B89" s="97" t="s">
        <v>81</v>
      </c>
      <c r="C89" s="97"/>
      <c r="D89" s="99" t="s">
        <v>84</v>
      </c>
      <c r="E89" s="89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  <c r="R89" s="41">
        <f>P89+M89+J89</f>
        <v>0</v>
      </c>
    </row>
    <row r="90" spans="1:18" x14ac:dyDescent="0.2">
      <c r="A90" s="138"/>
      <c r="B90" s="98"/>
      <c r="C90" s="98"/>
      <c r="D90" s="100"/>
      <c r="E90" s="89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  <c r="R90" s="35">
        <f>P90+M90+J90</f>
        <v>0</v>
      </c>
    </row>
    <row r="91" spans="1:18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8" x14ac:dyDescent="0.2">
      <c r="A92" s="93"/>
      <c r="B92" s="93"/>
      <c r="C92" s="95"/>
      <c r="D92" s="111"/>
      <c r="E92" s="42"/>
      <c r="F92" s="43"/>
      <c r="G92" s="43"/>
      <c r="H92" s="43"/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8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8" ht="13.5" thickBot="1" x14ac:dyDescent="0.25">
      <c r="A94" s="94"/>
      <c r="B94" s="94"/>
      <c r="C94" s="96"/>
      <c r="D94" s="50"/>
      <c r="E94" s="51"/>
      <c r="F94" s="45"/>
      <c r="G94" s="45"/>
      <c r="H94" s="45"/>
      <c r="I94" s="45"/>
      <c r="J94" s="24">
        <f t="shared" si="28"/>
        <v>0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0</v>
      </c>
    </row>
    <row r="95" spans="1:18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2.75" customHeight="1" x14ac:dyDescent="0.2">
      <c r="A96" s="104" t="s">
        <v>89</v>
      </c>
      <c r="B96" s="105"/>
      <c r="C96" s="108" t="s">
        <v>90</v>
      </c>
      <c r="D96" s="10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13.5" customHeight="1" thickBot="1" x14ac:dyDescent="0.25">
      <c r="A97" s="106"/>
      <c r="B97" s="107"/>
      <c r="C97" s="109"/>
      <c r="D97" s="102"/>
      <c r="E97" s="21">
        <f t="shared" si="32"/>
        <v>0</v>
      </c>
      <c r="F97" s="22">
        <f t="shared" si="32"/>
        <v>0</v>
      </c>
      <c r="G97" s="22">
        <f t="shared" si="32"/>
        <v>0</v>
      </c>
      <c r="H97" s="22">
        <f t="shared" si="32"/>
        <v>0</v>
      </c>
      <c r="I97" s="22">
        <f t="shared" si="32"/>
        <v>0</v>
      </c>
      <c r="J97" s="24">
        <f t="shared" si="33"/>
        <v>0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0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93"/>
      <c r="B99" s="93"/>
      <c r="C99" s="95"/>
      <c r="D99" s="36"/>
      <c r="E99" s="42"/>
      <c r="F99" s="43"/>
      <c r="G99" s="43"/>
      <c r="H99" s="43"/>
      <c r="I99" s="43"/>
      <c r="J99" s="34">
        <f t="shared" si="33"/>
        <v>0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0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/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93"/>
      <c r="B103" s="93"/>
      <c r="C103" s="95"/>
      <c r="D103" s="36"/>
      <c r="E103" s="42"/>
      <c r="F103" s="43"/>
      <c r="G103" s="43"/>
      <c r="H103" s="43"/>
      <c r="I103" s="43"/>
      <c r="J103" s="34">
        <f t="shared" si="33"/>
        <v>0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0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93"/>
      <c r="B105" s="93"/>
      <c r="C105" s="95"/>
      <c r="D105" s="36"/>
      <c r="E105" s="42"/>
      <c r="F105" s="43"/>
      <c r="G105" s="43"/>
      <c r="H105" s="43"/>
      <c r="I105" s="43"/>
      <c r="J105" s="34">
        <f t="shared" si="33"/>
        <v>0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0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/>
      <c r="G107" s="45"/>
      <c r="H107" s="45"/>
      <c r="I107" s="45"/>
      <c r="J107" s="24">
        <f t="shared" si="33"/>
        <v>0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06"/>
      <c r="B110" s="107"/>
      <c r="C110" s="109"/>
      <c r="D110" s="102"/>
      <c r="E110" s="21">
        <f t="shared" si="37"/>
        <v>0</v>
      </c>
      <c r="F110" s="22">
        <f t="shared" si="37"/>
        <v>0</v>
      </c>
      <c r="G110" s="22">
        <f t="shared" si="37"/>
        <v>0</v>
      </c>
      <c r="H110" s="22">
        <f t="shared" si="37"/>
        <v>0</v>
      </c>
      <c r="I110" s="22">
        <f t="shared" si="37"/>
        <v>0</v>
      </c>
      <c r="J110" s="24">
        <f t="shared" si="38"/>
        <v>0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0</v>
      </c>
    </row>
    <row r="111" spans="1:17" ht="12.75" customHeight="1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/>
      <c r="H112" s="43"/>
      <c r="I112" s="43"/>
      <c r="J112" s="34">
        <f t="shared" si="38"/>
        <v>0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0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/>
      <c r="H114" s="45"/>
      <c r="I114" s="45"/>
      <c r="J114" s="24">
        <f t="shared" si="38"/>
        <v>0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si="42"/>
        <v>0</v>
      </c>
      <c r="G117" s="22">
        <f t="shared" si="42"/>
        <v>0</v>
      </c>
      <c r="H117" s="22">
        <f t="shared" si="42"/>
        <v>0</v>
      </c>
      <c r="I117" s="22">
        <f t="shared" si="42"/>
        <v>0</v>
      </c>
      <c r="J117" s="24">
        <f t="shared" si="43"/>
        <v>0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0</v>
      </c>
      <c r="P117" s="24">
        <f t="shared" si="47"/>
        <v>0</v>
      </c>
      <c r="Q117" s="25">
        <f t="shared" si="48"/>
        <v>0</v>
      </c>
    </row>
    <row r="118" spans="1:17" ht="12.75" customHeight="1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/>
      <c r="H119" s="43"/>
      <c r="I119" s="43"/>
      <c r="J119" s="34">
        <f t="shared" si="43"/>
        <v>0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0</v>
      </c>
    </row>
    <row r="120" spans="1:17" ht="12.75" customHeight="1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/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/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/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/>
      <c r="J127" s="34">
        <f t="shared" si="43"/>
        <v>0</v>
      </c>
      <c r="K127" s="42"/>
      <c r="L127" s="43"/>
      <c r="M127" s="34">
        <f t="shared" si="45"/>
        <v>0</v>
      </c>
      <c r="N127" s="55"/>
      <c r="O127" s="43"/>
      <c r="P127" s="34">
        <f t="shared" si="47"/>
        <v>0</v>
      </c>
      <c r="Q127" s="35">
        <f t="shared" si="48"/>
        <v>0</v>
      </c>
    </row>
    <row r="128" spans="1:17" ht="12.75" customHeight="1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49"/>
        <v>0</v>
      </c>
      <c r="K131" s="51"/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04" t="s">
        <v>121</v>
      </c>
      <c r="B133" s="105"/>
      <c r="C133" s="108" t="s">
        <v>122</v>
      </c>
      <c r="D133" s="10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13"/>
      <c r="B134" s="114"/>
      <c r="C134" s="115"/>
      <c r="D134" s="111"/>
      <c r="E134" s="31">
        <f t="shared" si="52"/>
        <v>0</v>
      </c>
      <c r="F134" s="32">
        <f t="shared" si="52"/>
        <v>0</v>
      </c>
      <c r="G134" s="32">
        <f t="shared" si="52"/>
        <v>0</v>
      </c>
      <c r="H134" s="32">
        <f t="shared" si="52"/>
        <v>0</v>
      </c>
      <c r="I134" s="32">
        <f t="shared" si="52"/>
        <v>0</v>
      </c>
      <c r="J134" s="33">
        <f t="shared" si="53"/>
        <v>0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0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91"/>
      <c r="B136" s="93"/>
      <c r="C136" s="95"/>
      <c r="D136" s="36"/>
      <c r="E136" s="42"/>
      <c r="F136" s="43"/>
      <c r="G136" s="43"/>
      <c r="H136" s="43"/>
      <c r="I136" s="43"/>
      <c r="J136" s="34">
        <f t="shared" si="53"/>
        <v>0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0</v>
      </c>
    </row>
    <row r="137" spans="1:17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x14ac:dyDescent="0.2">
      <c r="A138" s="91"/>
      <c r="B138" s="93"/>
      <c r="C138" s="95"/>
      <c r="D138" s="11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idden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idden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92"/>
      <c r="B144" s="94"/>
      <c r="C144" s="96"/>
      <c r="D144" s="50"/>
      <c r="E144" s="51"/>
      <c r="F144" s="45"/>
      <c r="G144" s="45"/>
      <c r="H144" s="45"/>
      <c r="I144" s="45"/>
      <c r="J144" s="23">
        <f t="shared" si="53"/>
        <v>0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0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04" t="s">
        <v>135</v>
      </c>
      <c r="B146" s="105"/>
      <c r="C146" s="108" t="s">
        <v>136</v>
      </c>
      <c r="D146" s="11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06"/>
      <c r="B147" s="107"/>
      <c r="C147" s="109"/>
      <c r="D147" s="117"/>
      <c r="E147" s="21">
        <f t="shared" si="57"/>
        <v>0</v>
      </c>
      <c r="F147" s="22">
        <f t="shared" si="57"/>
        <v>0</v>
      </c>
      <c r="G147" s="22">
        <f t="shared" si="57"/>
        <v>0</v>
      </c>
      <c r="H147" s="22">
        <f t="shared" si="57"/>
        <v>0</v>
      </c>
      <c r="I147" s="22">
        <f>I149+I151+I153+I155</f>
        <v>0</v>
      </c>
      <c r="J147" s="24">
        <f>SUM(E147:I147)</f>
        <v>0</v>
      </c>
      <c r="K147" s="53">
        <f>K149+K151+K153+K155</f>
        <v>0</v>
      </c>
      <c r="L147" s="22">
        <f>L149+L151+L153+L155</f>
        <v>0</v>
      </c>
      <c r="M147" s="24">
        <f t="shared" si="58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0</v>
      </c>
    </row>
    <row r="148" spans="1:17" ht="12.75" customHeight="1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/>
      <c r="I149" s="43"/>
      <c r="J149" s="34">
        <f t="shared" si="60"/>
        <v>0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0</v>
      </c>
    </row>
    <row r="150" spans="1:17" ht="12.75" customHeight="1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/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/>
      <c r="H153" s="43"/>
      <c r="I153" s="43"/>
      <c r="J153" s="34">
        <f>SUM(E153:I153)</f>
        <v>0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0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60"/>
        <v>0</v>
      </c>
      <c r="K155" s="56"/>
      <c r="L155" s="45"/>
      <c r="M155" s="24">
        <f t="shared" si="58"/>
        <v>0</v>
      </c>
      <c r="N155" s="56"/>
      <c r="O155" s="45"/>
      <c r="P155" s="24">
        <f t="shared" si="59"/>
        <v>0</v>
      </c>
      <c r="Q155" s="25">
        <f t="shared" si="61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0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0" si="65">SUM(K157:L157)</f>
        <v>5000</v>
      </c>
      <c r="N157" s="52">
        <f t="shared" ref="N157:O158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13"/>
      <c r="B158" s="114"/>
      <c r="C158" s="115"/>
      <c r="D158" s="111"/>
      <c r="E158" s="31">
        <f t="shared" ref="E158:I158" si="68">E160+E162+E164+E166+E168+E170+E172++E174+E176+E178</f>
        <v>0</v>
      </c>
      <c r="F158" s="32">
        <f t="shared" si="68"/>
        <v>0</v>
      </c>
      <c r="G158" s="32">
        <f t="shared" si="68"/>
        <v>0</v>
      </c>
      <c r="H158" s="32">
        <f t="shared" si="68"/>
        <v>0</v>
      </c>
      <c r="I158" s="32">
        <f t="shared" si="68"/>
        <v>0</v>
      </c>
      <c r="J158" s="34">
        <f t="shared" si="63"/>
        <v>0</v>
      </c>
      <c r="K158" s="57">
        <f t="shared" ref="K158:L158" si="69">K160+K162+K164+K166+K168+K170+K172++K174+K176+K178</f>
        <v>0</v>
      </c>
      <c r="L158" s="32">
        <f t="shared" si="69"/>
        <v>0</v>
      </c>
      <c r="M158" s="34">
        <f t="shared" si="65"/>
        <v>0</v>
      </c>
      <c r="N158" s="57">
        <f t="shared" si="66"/>
        <v>0</v>
      </c>
      <c r="O158" s="32">
        <f t="shared" si="66"/>
        <v>0</v>
      </c>
      <c r="P158" s="34">
        <f t="shared" ref="P158:P170" si="70">SUM(N158:O158)</f>
        <v>0</v>
      </c>
      <c r="Q158" s="35">
        <f t="shared" si="67"/>
        <v>0</v>
      </c>
    </row>
    <row r="159" spans="1:17" ht="12.75" customHeight="1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0"/>
        <v>0</v>
      </c>
      <c r="Q159" s="30">
        <f t="shared" si="67"/>
        <v>41527</v>
      </c>
    </row>
    <row r="160" spans="1:17" x14ac:dyDescent="0.2">
      <c r="A160" s="91"/>
      <c r="B160" s="93"/>
      <c r="C160" s="95"/>
      <c r="D160" s="36"/>
      <c r="E160" s="42"/>
      <c r="F160" s="43"/>
      <c r="G160" s="43"/>
      <c r="H160" s="43"/>
      <c r="I160" s="43"/>
      <c r="J160" s="34">
        <f t="shared" si="63"/>
        <v>0</v>
      </c>
      <c r="K160" s="42"/>
      <c r="L160" s="43"/>
      <c r="M160" s="34">
        <f t="shared" si="65"/>
        <v>0</v>
      </c>
      <c r="N160" s="55"/>
      <c r="O160" s="43"/>
      <c r="P160" s="34">
        <f t="shared" si="70"/>
        <v>0</v>
      </c>
      <c r="Q160" s="35">
        <f t="shared" si="67"/>
        <v>0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0"/>
        <v>0</v>
      </c>
      <c r="Q161" s="41">
        <f t="shared" si="67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/>
      <c r="H162" s="43"/>
      <c r="I162" s="43"/>
      <c r="J162" s="34">
        <f t="shared" si="63"/>
        <v>0</v>
      </c>
      <c r="K162" s="55"/>
      <c r="L162" s="43"/>
      <c r="M162" s="34">
        <f t="shared" si="65"/>
        <v>0</v>
      </c>
      <c r="N162" s="55"/>
      <c r="O162" s="43"/>
      <c r="P162" s="34">
        <f t="shared" si="70"/>
        <v>0</v>
      </c>
      <c r="Q162" s="35">
        <f t="shared" si="67"/>
        <v>0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7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/>
      <c r="H164" s="43"/>
      <c r="I164" s="43"/>
      <c r="J164" s="34">
        <f t="shared" si="63"/>
        <v>0</v>
      </c>
      <c r="K164" s="55"/>
      <c r="L164" s="43"/>
      <c r="M164" s="34">
        <f t="shared" si="65"/>
        <v>0</v>
      </c>
      <c r="N164" s="55"/>
      <c r="O164" s="43"/>
      <c r="P164" s="34">
        <f t="shared" si="70"/>
        <v>0</v>
      </c>
      <c r="Q164" s="35">
        <f t="shared" si="67"/>
        <v>0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/>
      <c r="H166" s="43"/>
      <c r="I166" s="43"/>
      <c r="J166" s="34">
        <f t="shared" si="63"/>
        <v>0</v>
      </c>
      <c r="K166" s="55"/>
      <c r="L166" s="43"/>
      <c r="M166" s="34">
        <f t="shared" ref="M166" si="71">SUM(K166:L166)</f>
        <v>0</v>
      </c>
      <c r="N166" s="55"/>
      <c r="O166" s="43"/>
      <c r="P166" s="34">
        <f t="shared" ref="P166" si="72">SUM(N166:O166)</f>
        <v>0</v>
      </c>
      <c r="Q166" s="35">
        <f t="shared" si="67"/>
        <v>0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/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0"/>
        <v>0</v>
      </c>
      <c r="Q169" s="41">
        <f t="shared" si="67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3"/>
        <v>0</v>
      </c>
      <c r="K170" s="55"/>
      <c r="L170" s="43"/>
      <c r="M170" s="34">
        <f t="shared" si="65"/>
        <v>0</v>
      </c>
      <c r="N170" s="55"/>
      <c r="O170" s="43"/>
      <c r="P170" s="34">
        <f t="shared" si="70"/>
        <v>0</v>
      </c>
      <c r="Q170" s="35">
        <f t="shared" si="67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3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4">SUM(N171:O171)</f>
        <v>0</v>
      </c>
      <c r="Q171" s="41">
        <f t="shared" si="67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/>
      <c r="H172" s="43"/>
      <c r="I172" s="43"/>
      <c r="J172" s="34">
        <f t="shared" ref="J172:J178" si="75">SUM(E172:I172)</f>
        <v>0</v>
      </c>
      <c r="K172" s="55"/>
      <c r="L172" s="43"/>
      <c r="M172" s="34">
        <f t="shared" ref="M172:M178" si="76">SUM(K172:L172)</f>
        <v>0</v>
      </c>
      <c r="N172" s="55"/>
      <c r="O172" s="43"/>
      <c r="P172" s="34">
        <f t="shared" ref="P172" si="77">SUM(N172:O172)</f>
        <v>0</v>
      </c>
      <c r="Q172" s="35">
        <f t="shared" si="67"/>
        <v>0</v>
      </c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8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9">SUM(N173:O173)</f>
        <v>0</v>
      </c>
      <c r="Q173" s="41">
        <f t="shared" si="67"/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/>
      <c r="H174" s="43"/>
      <c r="I174" s="43"/>
      <c r="J174" s="34">
        <f t="shared" si="75"/>
        <v>0</v>
      </c>
      <c r="K174" s="55"/>
      <c r="L174" s="43"/>
      <c r="M174" s="34">
        <f t="shared" si="76"/>
        <v>0</v>
      </c>
      <c r="N174" s="55"/>
      <c r="O174" s="43"/>
      <c r="P174" s="34">
        <f t="shared" ref="P174" si="80">SUM(N174:O174)</f>
        <v>0</v>
      </c>
      <c r="Q174" s="35">
        <f t="shared" si="67"/>
        <v>0</v>
      </c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1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2">SUM(N175:O175)</f>
        <v>0</v>
      </c>
      <c r="Q175" s="41">
        <f t="shared" si="67"/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/>
      <c r="H176" s="43"/>
      <c r="I176" s="43"/>
      <c r="J176" s="34">
        <f t="shared" si="75"/>
        <v>0</v>
      </c>
      <c r="K176" s="55"/>
      <c r="L176" s="43"/>
      <c r="M176" s="34">
        <f t="shared" si="76"/>
        <v>0</v>
      </c>
      <c r="N176" s="55"/>
      <c r="O176" s="43"/>
      <c r="P176" s="34">
        <f t="shared" ref="P176:P178" si="83">SUM(N176:O176)</f>
        <v>0</v>
      </c>
      <c r="Q176" s="35">
        <f t="shared" si="67"/>
        <v>0</v>
      </c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75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3"/>
        <v>0</v>
      </c>
      <c r="Q177" s="41">
        <f t="shared" si="67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/>
      <c r="H178" s="45"/>
      <c r="I178" s="45"/>
      <c r="J178" s="24">
        <f t="shared" si="75"/>
        <v>0</v>
      </c>
      <c r="K178" s="56"/>
      <c r="L178" s="45"/>
      <c r="M178" s="24">
        <f t="shared" si="76"/>
        <v>0</v>
      </c>
      <c r="N178" s="56"/>
      <c r="O178" s="45"/>
      <c r="P178" s="24">
        <f t="shared" si="83"/>
        <v>0</v>
      </c>
      <c r="Q178" s="25">
        <f t="shared" si="67"/>
        <v>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 customHeight="1" x14ac:dyDescent="0.2">
      <c r="A180" s="104" t="s">
        <v>149</v>
      </c>
      <c r="B180" s="105"/>
      <c r="C180" s="108" t="s">
        <v>150</v>
      </c>
      <c r="D180" s="101"/>
      <c r="E180" s="16">
        <f>E182+E184+E186+E188++E202+E204+E206+E214+E216</f>
        <v>92946</v>
      </c>
      <c r="F180" s="17">
        <f t="shared" ref="F180:H180" si="84">F182+F184+F186+F188++F202+F204+F206+F214+F216</f>
        <v>32489</v>
      </c>
      <c r="G180" s="17">
        <f>G182+G184+G186+G188++G202+G204+G206+G214+G216</f>
        <v>283009</v>
      </c>
      <c r="H180" s="17">
        <f t="shared" si="84"/>
        <v>500</v>
      </c>
      <c r="I180" s="17">
        <f>I182+I184+I186+I188++I202+I204+I206+I214+I216</f>
        <v>600</v>
      </c>
      <c r="J180" s="19">
        <f>SUM(E180:I180)</f>
        <v>409544</v>
      </c>
      <c r="K180" s="52">
        <f>K182+K184+K186+K188++K202+K204+K206+K214+K216</f>
        <v>408307</v>
      </c>
      <c r="L180" s="17">
        <f>L182+L184+L186+L188++L202+L204+L206+L214+L216</f>
        <v>0</v>
      </c>
      <c r="M180" s="19">
        <f t="shared" ref="M180:M207" si="85">SUM(K180:L180)</f>
        <v>408307</v>
      </c>
      <c r="N180" s="52">
        <f>N182+N184+N186+N188++N202+N204+N206+N214+N216</f>
        <v>0</v>
      </c>
      <c r="O180" s="17">
        <f>O182+O184+O186+O188++O202+O204+O206+O214+O216</f>
        <v>90700</v>
      </c>
      <c r="P180" s="19">
        <f>SUM(N180:O180)</f>
        <v>90700</v>
      </c>
      <c r="Q180" s="20">
        <f>P180+M180+J180</f>
        <v>908551</v>
      </c>
    </row>
    <row r="181" spans="1:17" ht="13.5" customHeight="1" thickBot="1" x14ac:dyDescent="0.25">
      <c r="A181" s="106"/>
      <c r="B181" s="107"/>
      <c r="C181" s="109"/>
      <c r="D181" s="102"/>
      <c r="E181" s="21">
        <f t="shared" ref="E181:I181" si="86">E183+E185+E187+E189++E203+E205+E207+E215+E217</f>
        <v>0</v>
      </c>
      <c r="F181" s="22">
        <f t="shared" si="86"/>
        <v>0</v>
      </c>
      <c r="G181" s="22">
        <f t="shared" si="86"/>
        <v>0</v>
      </c>
      <c r="H181" s="22">
        <f t="shared" si="86"/>
        <v>0</v>
      </c>
      <c r="I181" s="22">
        <f t="shared" si="86"/>
        <v>0</v>
      </c>
      <c r="J181" s="24">
        <f t="shared" ref="J181:J217" si="87">SUM(E181:I181)</f>
        <v>0</v>
      </c>
      <c r="K181" s="53">
        <f t="shared" ref="K181:L181" si="88">K183+K185+K187+K189++K203+K205+K207+K215+K217</f>
        <v>0</v>
      </c>
      <c r="L181" s="22">
        <f t="shared" si="88"/>
        <v>0</v>
      </c>
      <c r="M181" s="24">
        <f t="shared" si="85"/>
        <v>0</v>
      </c>
      <c r="N181" s="53">
        <f>N183+N185+N187+N189++N203+N205+N207+N215+N217</f>
        <v>0</v>
      </c>
      <c r="O181" s="22">
        <f t="shared" ref="O181" si="89">O183+O185+O187+O189++O203+O205+O207+O215+O217</f>
        <v>0</v>
      </c>
      <c r="P181" s="24">
        <f t="shared" ref="P181:P217" si="90">SUM(N181:O181)</f>
        <v>0</v>
      </c>
      <c r="Q181" s="25">
        <f t="shared" ref="Q181:Q217" si="91">P181+M181+J181</f>
        <v>0</v>
      </c>
    </row>
    <row r="182" spans="1:17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87"/>
        <v>76516</v>
      </c>
      <c r="K182" s="54">
        <v>0</v>
      </c>
      <c r="L182" s="27">
        <v>0</v>
      </c>
      <c r="M182" s="29">
        <f t="shared" si="85"/>
        <v>0</v>
      </c>
      <c r="N182" s="54">
        <v>0</v>
      </c>
      <c r="O182" s="27">
        <v>0</v>
      </c>
      <c r="P182" s="29">
        <f t="shared" si="90"/>
        <v>0</v>
      </c>
      <c r="Q182" s="30">
        <f t="shared" si="91"/>
        <v>76516</v>
      </c>
    </row>
    <row r="183" spans="1:17" x14ac:dyDescent="0.2">
      <c r="A183" s="103"/>
      <c r="B183" s="93"/>
      <c r="C183" s="95"/>
      <c r="D183" s="36"/>
      <c r="E183" s="42"/>
      <c r="F183" s="43"/>
      <c r="G183" s="43"/>
      <c r="H183" s="43"/>
      <c r="I183" s="43"/>
      <c r="J183" s="34">
        <f t="shared" si="87"/>
        <v>0</v>
      </c>
      <c r="K183" s="55"/>
      <c r="L183" s="43"/>
      <c r="M183" s="34">
        <f t="shared" si="85"/>
        <v>0</v>
      </c>
      <c r="N183" s="55"/>
      <c r="O183" s="43"/>
      <c r="P183" s="34">
        <f t="shared" si="90"/>
        <v>0</v>
      </c>
      <c r="Q183" s="35">
        <f t="shared" si="91"/>
        <v>0</v>
      </c>
    </row>
    <row r="184" spans="1:17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87"/>
        <v>2300</v>
      </c>
      <c r="K184" s="44">
        <v>0</v>
      </c>
      <c r="L184" s="38">
        <v>0</v>
      </c>
      <c r="M184" s="40">
        <f t="shared" si="85"/>
        <v>0</v>
      </c>
      <c r="N184" s="44">
        <v>0</v>
      </c>
      <c r="O184" s="38">
        <v>0</v>
      </c>
      <c r="P184" s="40">
        <f t="shared" si="90"/>
        <v>0</v>
      </c>
      <c r="Q184" s="41">
        <f t="shared" si="91"/>
        <v>2300</v>
      </c>
    </row>
    <row r="185" spans="1:17" x14ac:dyDescent="0.2">
      <c r="A185" s="91"/>
      <c r="B185" s="93"/>
      <c r="C185" s="95"/>
      <c r="D185" s="36"/>
      <c r="E185" s="42"/>
      <c r="F185" s="43"/>
      <c r="G185" s="43"/>
      <c r="H185" s="43"/>
      <c r="I185" s="43"/>
      <c r="J185" s="34">
        <f t="shared" si="87"/>
        <v>0</v>
      </c>
      <c r="K185" s="55"/>
      <c r="L185" s="43"/>
      <c r="M185" s="34">
        <f t="shared" si="85"/>
        <v>0</v>
      </c>
      <c r="N185" s="55"/>
      <c r="O185" s="43"/>
      <c r="P185" s="34">
        <f t="shared" si="90"/>
        <v>0</v>
      </c>
      <c r="Q185" s="35">
        <f t="shared" si="91"/>
        <v>0</v>
      </c>
    </row>
    <row r="186" spans="1:17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87"/>
        <v>17100</v>
      </c>
      <c r="K186" s="44">
        <v>0</v>
      </c>
      <c r="L186" s="38">
        <v>0</v>
      </c>
      <c r="M186" s="40">
        <f t="shared" si="85"/>
        <v>0</v>
      </c>
      <c r="N186" s="44">
        <v>0</v>
      </c>
      <c r="O186" s="38">
        <v>0</v>
      </c>
      <c r="P186" s="40">
        <f t="shared" si="90"/>
        <v>0</v>
      </c>
      <c r="Q186" s="41">
        <f t="shared" si="91"/>
        <v>17100</v>
      </c>
    </row>
    <row r="187" spans="1:17" x14ac:dyDescent="0.2">
      <c r="A187" s="91"/>
      <c r="B187" s="93"/>
      <c r="C187" s="95"/>
      <c r="D187" s="36"/>
      <c r="E187" s="42"/>
      <c r="F187" s="43"/>
      <c r="G187" s="43"/>
      <c r="H187" s="43"/>
      <c r="I187" s="43"/>
      <c r="J187" s="34">
        <f t="shared" si="87"/>
        <v>0</v>
      </c>
      <c r="K187" s="55"/>
      <c r="L187" s="43"/>
      <c r="M187" s="34">
        <f t="shared" si="85"/>
        <v>0</v>
      </c>
      <c r="N187" s="55"/>
      <c r="O187" s="43"/>
      <c r="P187" s="34">
        <f t="shared" si="90"/>
        <v>0</v>
      </c>
      <c r="Q187" s="35">
        <f t="shared" si="91"/>
        <v>0</v>
      </c>
    </row>
    <row r="188" spans="1:17" ht="12.75" customHeight="1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E190+E192+E194+E196+E198+E200</f>
        <v>0</v>
      </c>
      <c r="F188" s="38">
        <f t="shared" ref="F188:I188" si="92">F190+F192+F194+F196+F198+F200</f>
        <v>0</v>
      </c>
      <c r="G188" s="38">
        <f t="shared" si="92"/>
        <v>13000</v>
      </c>
      <c r="H188" s="38">
        <f t="shared" si="92"/>
        <v>0</v>
      </c>
      <c r="I188" s="38">
        <f t="shared" si="92"/>
        <v>600</v>
      </c>
      <c r="J188" s="29">
        <f t="shared" si="87"/>
        <v>13600</v>
      </c>
      <c r="K188" s="44">
        <f t="shared" ref="K188:L189" si="93">K190+K192+K194+K196+K198+K200</f>
        <v>0</v>
      </c>
      <c r="L188" s="38">
        <f t="shared" si="93"/>
        <v>0</v>
      </c>
      <c r="M188" s="40">
        <f t="shared" si="85"/>
        <v>0</v>
      </c>
      <c r="N188" s="44">
        <f t="shared" ref="N188:O189" si="94">N190+N192+N194+N196+N198+N200</f>
        <v>0</v>
      </c>
      <c r="O188" s="38">
        <f>O190+O192+O194+O196+O198+O200</f>
        <v>90700</v>
      </c>
      <c r="P188" s="40">
        <f t="shared" si="90"/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42">
        <f t="shared" ref="E189:I189" si="95">E191+E193+E195+E197+E199+E201</f>
        <v>0</v>
      </c>
      <c r="F189" s="57">
        <f t="shared" si="95"/>
        <v>0</v>
      </c>
      <c r="G189" s="57">
        <f t="shared" si="95"/>
        <v>0</v>
      </c>
      <c r="H189" s="57">
        <f t="shared" si="95"/>
        <v>0</v>
      </c>
      <c r="I189" s="57">
        <f t="shared" si="95"/>
        <v>0</v>
      </c>
      <c r="J189" s="34">
        <f t="shared" si="87"/>
        <v>0</v>
      </c>
      <c r="K189" s="57">
        <f t="shared" si="93"/>
        <v>0</v>
      </c>
      <c r="L189" s="32">
        <f t="shared" si="93"/>
        <v>0</v>
      </c>
      <c r="M189" s="34">
        <f t="shared" si="85"/>
        <v>0</v>
      </c>
      <c r="N189" s="57">
        <f t="shared" si="94"/>
        <v>0</v>
      </c>
      <c r="O189" s="32">
        <f t="shared" si="94"/>
        <v>0</v>
      </c>
      <c r="P189" s="34">
        <f t="shared" si="90"/>
        <v>0</v>
      </c>
      <c r="Q189" s="35">
        <f t="shared" ref="Q189:Q201" si="96">P189+M189+J189</f>
        <v>0</v>
      </c>
    </row>
    <row r="190" spans="1:17" ht="12.75" customHeight="1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87"/>
        <v>1500</v>
      </c>
      <c r="K190" s="44">
        <v>0</v>
      </c>
      <c r="L190" s="38">
        <v>0</v>
      </c>
      <c r="M190" s="40">
        <f t="shared" si="85"/>
        <v>0</v>
      </c>
      <c r="N190" s="44">
        <v>0</v>
      </c>
      <c r="O190" s="38">
        <v>10000</v>
      </c>
      <c r="P190" s="40">
        <f t="shared" si="90"/>
        <v>10000</v>
      </c>
      <c r="Q190" s="41">
        <f t="shared" si="96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/>
      <c r="H191" s="43"/>
      <c r="I191" s="43"/>
      <c r="J191" s="34">
        <f t="shared" si="87"/>
        <v>0</v>
      </c>
      <c r="K191" s="55"/>
      <c r="L191" s="43"/>
      <c r="M191" s="34">
        <f t="shared" si="85"/>
        <v>0</v>
      </c>
      <c r="N191" s="55"/>
      <c r="O191" s="43"/>
      <c r="P191" s="34">
        <f t="shared" si="90"/>
        <v>0</v>
      </c>
      <c r="Q191" s="35">
        <f t="shared" si="96"/>
        <v>0</v>
      </c>
    </row>
    <row r="192" spans="1:17" ht="12.75" customHeight="1" x14ac:dyDescent="0.2">
      <c r="A192" s="91"/>
      <c r="B192" s="93" t="s">
        <v>281</v>
      </c>
      <c r="C192" s="95" t="s">
        <v>287</v>
      </c>
      <c r="D192" s="36" t="s">
        <v>120</v>
      </c>
      <c r="E192" s="37">
        <v>0</v>
      </c>
      <c r="F192" s="38">
        <v>0</v>
      </c>
      <c r="G192" s="38">
        <v>2100</v>
      </c>
      <c r="H192" s="38">
        <v>0</v>
      </c>
      <c r="I192" s="38">
        <v>0</v>
      </c>
      <c r="J192" s="29">
        <f t="shared" si="87"/>
        <v>2100</v>
      </c>
      <c r="K192" s="44">
        <v>0</v>
      </c>
      <c r="L192" s="38">
        <v>0</v>
      </c>
      <c r="M192" s="40">
        <f t="shared" si="85"/>
        <v>0</v>
      </c>
      <c r="N192" s="44">
        <v>0</v>
      </c>
      <c r="O192" s="38">
        <v>53376</v>
      </c>
      <c r="P192" s="40">
        <f t="shared" si="90"/>
        <v>53376</v>
      </c>
      <c r="Q192" s="41">
        <f t="shared" si="96"/>
        <v>55476</v>
      </c>
    </row>
    <row r="193" spans="1:17" x14ac:dyDescent="0.2">
      <c r="A193" s="91"/>
      <c r="B193" s="93"/>
      <c r="C193" s="95"/>
      <c r="D193" s="36"/>
      <c r="E193" s="42"/>
      <c r="F193" s="43"/>
      <c r="G193" s="43"/>
      <c r="H193" s="43"/>
      <c r="I193" s="43"/>
      <c r="J193" s="34">
        <f t="shared" si="87"/>
        <v>0</v>
      </c>
      <c r="K193" s="55"/>
      <c r="L193" s="43"/>
      <c r="M193" s="34">
        <f t="shared" si="85"/>
        <v>0</v>
      </c>
      <c r="N193" s="55"/>
      <c r="O193" s="43"/>
      <c r="P193" s="34">
        <f t="shared" si="90"/>
        <v>0</v>
      </c>
      <c r="Q193" s="35">
        <f t="shared" si="96"/>
        <v>0</v>
      </c>
    </row>
    <row r="194" spans="1:17" ht="12.75" customHeight="1" x14ac:dyDescent="0.2">
      <c r="A194" s="91"/>
      <c r="B194" s="93" t="s">
        <v>281</v>
      </c>
      <c r="C194" s="95" t="s">
        <v>288</v>
      </c>
      <c r="D194" s="36" t="s">
        <v>120</v>
      </c>
      <c r="E194" s="37">
        <v>0</v>
      </c>
      <c r="F194" s="38">
        <v>0</v>
      </c>
      <c r="G194" s="38">
        <v>2500</v>
      </c>
      <c r="H194" s="38">
        <v>0</v>
      </c>
      <c r="I194" s="38">
        <v>0</v>
      </c>
      <c r="J194" s="29">
        <f t="shared" si="87"/>
        <v>2500</v>
      </c>
      <c r="K194" s="44">
        <v>0</v>
      </c>
      <c r="L194" s="38">
        <v>0</v>
      </c>
      <c r="M194" s="40">
        <f t="shared" ref="M194:M195" si="97">SUM(K194:L194)</f>
        <v>0</v>
      </c>
      <c r="N194" s="44">
        <v>0</v>
      </c>
      <c r="O194" s="38">
        <v>11244</v>
      </c>
      <c r="P194" s="40">
        <f t="shared" ref="P194:P195" si="98">SUM(N194:O194)</f>
        <v>11244</v>
      </c>
      <c r="Q194" s="41">
        <f t="shared" si="96"/>
        <v>13744</v>
      </c>
    </row>
    <row r="195" spans="1:17" x14ac:dyDescent="0.2">
      <c r="A195" s="91"/>
      <c r="B195" s="93"/>
      <c r="C195" s="95"/>
      <c r="D195" s="36"/>
      <c r="E195" s="42"/>
      <c r="F195" s="43"/>
      <c r="G195" s="43"/>
      <c r="H195" s="43"/>
      <c r="I195" s="43"/>
      <c r="J195" s="34">
        <f t="shared" si="87"/>
        <v>0</v>
      </c>
      <c r="K195" s="55"/>
      <c r="L195" s="43"/>
      <c r="M195" s="34">
        <f t="shared" si="97"/>
        <v>0</v>
      </c>
      <c r="N195" s="55"/>
      <c r="O195" s="43"/>
      <c r="P195" s="34">
        <f t="shared" si="98"/>
        <v>0</v>
      </c>
      <c r="Q195" s="35">
        <f t="shared" si="96"/>
        <v>0</v>
      </c>
    </row>
    <row r="196" spans="1:17" ht="12.75" customHeight="1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87"/>
        <v>900</v>
      </c>
      <c r="K196" s="44">
        <v>0</v>
      </c>
      <c r="L196" s="38">
        <v>0</v>
      </c>
      <c r="M196" s="40">
        <f t="shared" si="85"/>
        <v>0</v>
      </c>
      <c r="N196" s="44">
        <v>0</v>
      </c>
      <c r="O196" s="38">
        <v>16080</v>
      </c>
      <c r="P196" s="40">
        <f t="shared" si="90"/>
        <v>16080</v>
      </c>
      <c r="Q196" s="41">
        <f t="shared" si="96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/>
      <c r="H197" s="43"/>
      <c r="I197" s="43"/>
      <c r="J197" s="34">
        <f t="shared" si="87"/>
        <v>0</v>
      </c>
      <c r="K197" s="55"/>
      <c r="L197" s="43"/>
      <c r="M197" s="34">
        <f t="shared" si="85"/>
        <v>0</v>
      </c>
      <c r="N197" s="55"/>
      <c r="O197" s="43"/>
      <c r="P197" s="34">
        <f t="shared" si="90"/>
        <v>0</v>
      </c>
      <c r="Q197" s="35">
        <f t="shared" si="96"/>
        <v>0</v>
      </c>
    </row>
    <row r="198" spans="1:17" ht="12.75" customHeight="1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ref="J198:J201" si="99">SUM(E198:I198)</f>
        <v>6600</v>
      </c>
      <c r="K198" s="44">
        <v>0</v>
      </c>
      <c r="L198" s="38">
        <v>0</v>
      </c>
      <c r="M198" s="40">
        <f t="shared" ref="M198:M201" si="100">SUM(K198:L198)</f>
        <v>0</v>
      </c>
      <c r="N198" s="44">
        <v>0</v>
      </c>
      <c r="O198" s="38">
        <v>0</v>
      </c>
      <c r="P198" s="40">
        <f t="shared" ref="P198:P201" si="101">SUM(N198:O198)</f>
        <v>0</v>
      </c>
      <c r="Q198" s="41">
        <f t="shared" si="96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/>
      <c r="H199" s="43"/>
      <c r="I199" s="43">
        <v>0</v>
      </c>
      <c r="J199" s="34">
        <f t="shared" si="99"/>
        <v>0</v>
      </c>
      <c r="K199" s="55"/>
      <c r="L199" s="43"/>
      <c r="M199" s="34">
        <f t="shared" si="100"/>
        <v>0</v>
      </c>
      <c r="N199" s="55"/>
      <c r="O199" s="43"/>
      <c r="P199" s="34">
        <f t="shared" si="101"/>
        <v>0</v>
      </c>
      <c r="Q199" s="35">
        <f t="shared" si="96"/>
        <v>0</v>
      </c>
    </row>
    <row r="200" spans="1:17" x14ac:dyDescent="0.2">
      <c r="A200" s="91"/>
      <c r="B200" s="93" t="s">
        <v>157</v>
      </c>
      <c r="C200" s="95" t="s">
        <v>308</v>
      </c>
      <c r="D200" s="36" t="s">
        <v>120</v>
      </c>
      <c r="E200" s="37">
        <v>0</v>
      </c>
      <c r="F200" s="38">
        <v>0</v>
      </c>
      <c r="G200" s="38">
        <v>0</v>
      </c>
      <c r="H200" s="38">
        <v>0</v>
      </c>
      <c r="I200" s="38">
        <v>0</v>
      </c>
      <c r="J200" s="29">
        <f t="shared" si="99"/>
        <v>0</v>
      </c>
      <c r="K200" s="44">
        <v>0</v>
      </c>
      <c r="L200" s="38">
        <v>0</v>
      </c>
      <c r="M200" s="40">
        <f t="shared" si="100"/>
        <v>0</v>
      </c>
      <c r="N200" s="44">
        <v>0</v>
      </c>
      <c r="O200" s="38">
        <v>0</v>
      </c>
      <c r="P200" s="40">
        <f t="shared" si="101"/>
        <v>0</v>
      </c>
      <c r="Q200" s="41">
        <f t="shared" si="96"/>
        <v>0</v>
      </c>
    </row>
    <row r="201" spans="1:17" x14ac:dyDescent="0.2">
      <c r="A201" s="91"/>
      <c r="B201" s="93"/>
      <c r="C201" s="95"/>
      <c r="D201" s="36"/>
      <c r="E201" s="42"/>
      <c r="F201" s="43"/>
      <c r="G201" s="43"/>
      <c r="H201" s="43"/>
      <c r="I201" s="43"/>
      <c r="J201" s="34">
        <f t="shared" si="99"/>
        <v>0</v>
      </c>
      <c r="K201" s="55"/>
      <c r="L201" s="43"/>
      <c r="M201" s="34">
        <f t="shared" si="100"/>
        <v>0</v>
      </c>
      <c r="N201" s="55"/>
      <c r="O201" s="43"/>
      <c r="P201" s="34">
        <f t="shared" si="101"/>
        <v>0</v>
      </c>
      <c r="Q201" s="35">
        <f t="shared" si="96"/>
        <v>0</v>
      </c>
    </row>
    <row r="202" spans="1:17" ht="12.75" customHeight="1" x14ac:dyDescent="0.2">
      <c r="A202" s="91" t="s">
        <v>159</v>
      </c>
      <c r="B202" s="93"/>
      <c r="C202" s="95" t="s">
        <v>160</v>
      </c>
      <c r="D202" s="36" t="s">
        <v>154</v>
      </c>
      <c r="E202" s="37">
        <v>0</v>
      </c>
      <c r="F202" s="38">
        <v>0</v>
      </c>
      <c r="G202" s="38">
        <v>133000</v>
      </c>
      <c r="H202" s="38">
        <v>0</v>
      </c>
      <c r="I202" s="38">
        <v>0</v>
      </c>
      <c r="J202" s="29">
        <f t="shared" si="87"/>
        <v>133000</v>
      </c>
      <c r="K202" s="44">
        <v>0</v>
      </c>
      <c r="L202" s="38">
        <v>0</v>
      </c>
      <c r="M202" s="40">
        <f t="shared" si="85"/>
        <v>0</v>
      </c>
      <c r="N202" s="44">
        <v>0</v>
      </c>
      <c r="O202" s="38">
        <v>0</v>
      </c>
      <c r="P202" s="40">
        <f t="shared" si="90"/>
        <v>0</v>
      </c>
      <c r="Q202" s="41">
        <f t="shared" si="91"/>
        <v>133000</v>
      </c>
    </row>
    <row r="203" spans="1:17" x14ac:dyDescent="0.2">
      <c r="A203" s="91"/>
      <c r="B203" s="93"/>
      <c r="C203" s="95"/>
      <c r="D203" s="36"/>
      <c r="E203" s="42"/>
      <c r="F203" s="43"/>
      <c r="G203" s="43"/>
      <c r="H203" s="43"/>
      <c r="I203" s="43"/>
      <c r="J203" s="34">
        <f t="shared" si="87"/>
        <v>0</v>
      </c>
      <c r="K203" s="55"/>
      <c r="L203" s="43"/>
      <c r="M203" s="34">
        <f t="shared" si="85"/>
        <v>0</v>
      </c>
      <c r="N203" s="55"/>
      <c r="O203" s="43"/>
      <c r="P203" s="34">
        <f t="shared" si="90"/>
        <v>0</v>
      </c>
      <c r="Q203" s="35">
        <f t="shared" si="91"/>
        <v>0</v>
      </c>
    </row>
    <row r="204" spans="1:17" x14ac:dyDescent="0.2">
      <c r="A204" s="91" t="s">
        <v>161</v>
      </c>
      <c r="B204" s="93"/>
      <c r="C204" s="95" t="s">
        <v>162</v>
      </c>
      <c r="D204" s="36" t="s">
        <v>26</v>
      </c>
      <c r="E204" s="37">
        <v>0</v>
      </c>
      <c r="F204" s="38">
        <v>0</v>
      </c>
      <c r="G204" s="38">
        <v>5500</v>
      </c>
      <c r="H204" s="38">
        <v>0</v>
      </c>
      <c r="I204" s="38">
        <v>0</v>
      </c>
      <c r="J204" s="29">
        <f t="shared" si="87"/>
        <v>5500</v>
      </c>
      <c r="K204" s="44">
        <v>7000</v>
      </c>
      <c r="L204" s="38">
        <v>0</v>
      </c>
      <c r="M204" s="40">
        <f t="shared" si="85"/>
        <v>7000</v>
      </c>
      <c r="N204" s="44">
        <v>0</v>
      </c>
      <c r="O204" s="38">
        <v>0</v>
      </c>
      <c r="P204" s="40">
        <f t="shared" si="90"/>
        <v>0</v>
      </c>
      <c r="Q204" s="41">
        <f t="shared" si="91"/>
        <v>12500</v>
      </c>
    </row>
    <row r="205" spans="1:17" x14ac:dyDescent="0.2">
      <c r="A205" s="91"/>
      <c r="B205" s="93"/>
      <c r="C205" s="95"/>
      <c r="D205" s="36"/>
      <c r="E205" s="42"/>
      <c r="F205" s="43"/>
      <c r="G205" s="43"/>
      <c r="H205" s="43"/>
      <c r="I205" s="43"/>
      <c r="J205" s="34">
        <f t="shared" si="87"/>
        <v>0</v>
      </c>
      <c r="K205" s="55"/>
      <c r="L205" s="43"/>
      <c r="M205" s="34">
        <f t="shared" si="85"/>
        <v>0</v>
      </c>
      <c r="N205" s="55"/>
      <c r="O205" s="43"/>
      <c r="P205" s="34">
        <f t="shared" si="90"/>
        <v>0</v>
      </c>
      <c r="Q205" s="35">
        <f t="shared" si="91"/>
        <v>0</v>
      </c>
    </row>
    <row r="206" spans="1:17" x14ac:dyDescent="0.2">
      <c r="A206" s="91" t="s">
        <v>163</v>
      </c>
      <c r="B206" s="93"/>
      <c r="C206" s="95" t="s">
        <v>164</v>
      </c>
      <c r="D206" s="111"/>
      <c r="E206" s="37">
        <f>E208+E210+E212</f>
        <v>0</v>
      </c>
      <c r="F206" s="38">
        <f t="shared" ref="F206:I207" si="102">F208+F210+F212</f>
        <v>0</v>
      </c>
      <c r="G206" s="38">
        <f>G208+G210+G212</f>
        <v>79500</v>
      </c>
      <c r="H206" s="38">
        <f t="shared" ref="H206:I206" si="103">H208+H210+H212</f>
        <v>0</v>
      </c>
      <c r="I206" s="38">
        <f t="shared" si="103"/>
        <v>0</v>
      </c>
      <c r="J206" s="29">
        <f t="shared" si="87"/>
        <v>79500</v>
      </c>
      <c r="K206" s="44">
        <f t="shared" ref="K206:L207" si="104">K208+K210+K212</f>
        <v>0</v>
      </c>
      <c r="L206" s="38">
        <f t="shared" si="104"/>
        <v>0</v>
      </c>
      <c r="M206" s="40">
        <f t="shared" si="85"/>
        <v>0</v>
      </c>
      <c r="N206" s="44">
        <f t="shared" ref="N206:O207" si="105">N208+N210+N212</f>
        <v>0</v>
      </c>
      <c r="O206" s="38">
        <f t="shared" si="105"/>
        <v>0</v>
      </c>
      <c r="P206" s="40">
        <f t="shared" si="90"/>
        <v>0</v>
      </c>
      <c r="Q206" s="41">
        <f>P206+M206+J206</f>
        <v>79500</v>
      </c>
    </row>
    <row r="207" spans="1:17" x14ac:dyDescent="0.2">
      <c r="A207" s="91"/>
      <c r="B207" s="93"/>
      <c r="C207" s="95"/>
      <c r="D207" s="111"/>
      <c r="E207" s="31">
        <f>E209+E211+E213</f>
        <v>0</v>
      </c>
      <c r="F207" s="32">
        <f t="shared" si="102"/>
        <v>0</v>
      </c>
      <c r="G207" s="32">
        <f t="shared" si="102"/>
        <v>0</v>
      </c>
      <c r="H207" s="32">
        <f t="shared" si="102"/>
        <v>0</v>
      </c>
      <c r="I207" s="32">
        <f t="shared" si="102"/>
        <v>0</v>
      </c>
      <c r="J207" s="34">
        <f t="shared" si="87"/>
        <v>0</v>
      </c>
      <c r="K207" s="57">
        <f t="shared" si="104"/>
        <v>0</v>
      </c>
      <c r="L207" s="32">
        <f t="shared" si="104"/>
        <v>0</v>
      </c>
      <c r="M207" s="34">
        <f t="shared" si="85"/>
        <v>0</v>
      </c>
      <c r="N207" s="57">
        <f t="shared" si="105"/>
        <v>0</v>
      </c>
      <c r="O207" s="32">
        <f t="shared" si="105"/>
        <v>0</v>
      </c>
      <c r="P207" s="34">
        <f t="shared" si="90"/>
        <v>0</v>
      </c>
      <c r="Q207" s="35">
        <f>P207+M207+J207</f>
        <v>0</v>
      </c>
    </row>
    <row r="208" spans="1:17" x14ac:dyDescent="0.2">
      <c r="A208" s="91"/>
      <c r="B208" s="93" t="s">
        <v>165</v>
      </c>
      <c r="C208" s="95" t="s">
        <v>282</v>
      </c>
      <c r="D208" s="36" t="s">
        <v>31</v>
      </c>
      <c r="E208" s="37">
        <v>0</v>
      </c>
      <c r="F208" s="38">
        <v>0</v>
      </c>
      <c r="G208" s="38">
        <v>62000</v>
      </c>
      <c r="H208" s="38">
        <v>0</v>
      </c>
      <c r="I208" s="38">
        <v>0</v>
      </c>
      <c r="J208" s="29">
        <f>SUM(E208:I208)</f>
        <v>62000</v>
      </c>
      <c r="K208" s="44">
        <v>0</v>
      </c>
      <c r="L208" s="38">
        <v>0</v>
      </c>
      <c r="M208" s="40">
        <f t="shared" ref="M208:M217" si="106">SUM(K208:L208)</f>
        <v>0</v>
      </c>
      <c r="N208" s="44">
        <v>0</v>
      </c>
      <c r="O208" s="38">
        <v>0</v>
      </c>
      <c r="P208" s="40">
        <f t="shared" si="90"/>
        <v>0</v>
      </c>
      <c r="Q208" s="41">
        <f t="shared" si="91"/>
        <v>62000</v>
      </c>
    </row>
    <row r="209" spans="1:17" x14ac:dyDescent="0.2">
      <c r="A209" s="91"/>
      <c r="B209" s="93"/>
      <c r="C209" s="9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106"/>
        <v>0</v>
      </c>
      <c r="N209" s="55"/>
      <c r="O209" s="43"/>
      <c r="P209" s="34">
        <f t="shared" si="90"/>
        <v>0</v>
      </c>
      <c r="Q209" s="35">
        <f t="shared" si="91"/>
        <v>0</v>
      </c>
    </row>
    <row r="210" spans="1:17" ht="12.75" customHeight="1" x14ac:dyDescent="0.2">
      <c r="A210" s="91"/>
      <c r="B210" s="93" t="s">
        <v>165</v>
      </c>
      <c r="C210" s="95" t="s">
        <v>283</v>
      </c>
      <c r="D210" s="36" t="s">
        <v>31</v>
      </c>
      <c r="E210" s="37">
        <v>0</v>
      </c>
      <c r="F210" s="38">
        <v>0</v>
      </c>
      <c r="G210" s="38">
        <v>8000</v>
      </c>
      <c r="H210" s="38">
        <v>0</v>
      </c>
      <c r="I210" s="38">
        <v>0</v>
      </c>
      <c r="J210" s="29">
        <f t="shared" si="87"/>
        <v>8000</v>
      </c>
      <c r="K210" s="44">
        <v>0</v>
      </c>
      <c r="L210" s="38">
        <v>0</v>
      </c>
      <c r="M210" s="40">
        <f t="shared" si="106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8000</v>
      </c>
    </row>
    <row r="211" spans="1:17" x14ac:dyDescent="0.2">
      <c r="A211" s="91"/>
      <c r="B211" s="93"/>
      <c r="C211" s="95"/>
      <c r="D211" s="36"/>
      <c r="E211" s="31"/>
      <c r="F211" s="43"/>
      <c r="G211" s="43"/>
      <c r="H211" s="43"/>
      <c r="I211" s="43"/>
      <c r="J211" s="34">
        <f t="shared" si="87"/>
        <v>0</v>
      </c>
      <c r="K211" s="55"/>
      <c r="L211" s="43"/>
      <c r="M211" s="34">
        <f t="shared" si="106"/>
        <v>0</v>
      </c>
      <c r="N211" s="55"/>
      <c r="O211" s="43"/>
      <c r="P211" s="34">
        <f t="shared" si="90"/>
        <v>0</v>
      </c>
      <c r="Q211" s="35">
        <f t="shared" si="91"/>
        <v>0</v>
      </c>
    </row>
    <row r="212" spans="1:17" x14ac:dyDescent="0.2">
      <c r="A212" s="91"/>
      <c r="B212" s="93" t="s">
        <v>165</v>
      </c>
      <c r="C212" s="95" t="s">
        <v>284</v>
      </c>
      <c r="D212" s="36" t="s">
        <v>31</v>
      </c>
      <c r="E212" s="37">
        <v>0</v>
      </c>
      <c r="F212" s="38">
        <v>0</v>
      </c>
      <c r="G212" s="38">
        <v>9500</v>
      </c>
      <c r="H212" s="38">
        <v>0</v>
      </c>
      <c r="I212" s="38">
        <v>0</v>
      </c>
      <c r="J212" s="29">
        <f t="shared" ref="J212:J213" si="107">SUM(E212:I212)</f>
        <v>9500</v>
      </c>
      <c r="K212" s="44">
        <v>0</v>
      </c>
      <c r="L212" s="38">
        <v>0</v>
      </c>
      <c r="M212" s="40">
        <f t="shared" si="106"/>
        <v>0</v>
      </c>
      <c r="N212" s="44">
        <v>0</v>
      </c>
      <c r="O212" s="38">
        <v>0</v>
      </c>
      <c r="P212" s="40">
        <f t="shared" ref="P212:P213" si="108">SUM(N212:O212)</f>
        <v>0</v>
      </c>
      <c r="Q212" s="41">
        <f t="shared" si="91"/>
        <v>9500</v>
      </c>
    </row>
    <row r="213" spans="1:17" x14ac:dyDescent="0.2">
      <c r="A213" s="91"/>
      <c r="B213" s="93"/>
      <c r="C213" s="95"/>
      <c r="D213" s="36"/>
      <c r="E213" s="31"/>
      <c r="F213" s="43"/>
      <c r="G213" s="43"/>
      <c r="H213" s="43"/>
      <c r="I213" s="43"/>
      <c r="J213" s="34">
        <f t="shared" si="107"/>
        <v>0</v>
      </c>
      <c r="K213" s="55"/>
      <c r="L213" s="43"/>
      <c r="M213" s="34">
        <f t="shared" si="106"/>
        <v>0</v>
      </c>
      <c r="N213" s="55"/>
      <c r="O213" s="43"/>
      <c r="P213" s="34">
        <f t="shared" si="108"/>
        <v>0</v>
      </c>
      <c r="Q213" s="35">
        <f t="shared" si="91"/>
        <v>0</v>
      </c>
    </row>
    <row r="214" spans="1:17" x14ac:dyDescent="0.2">
      <c r="A214" s="91" t="s">
        <v>166</v>
      </c>
      <c r="B214" s="93"/>
      <c r="C214" s="95" t="s">
        <v>285</v>
      </c>
      <c r="D214" s="36" t="s">
        <v>71</v>
      </c>
      <c r="E214" s="37">
        <v>47631</v>
      </c>
      <c r="F214" s="38">
        <v>16648</v>
      </c>
      <c r="G214" s="38">
        <v>15449</v>
      </c>
      <c r="H214" s="38">
        <v>300</v>
      </c>
      <c r="I214" s="38">
        <v>0</v>
      </c>
      <c r="J214" s="29">
        <f t="shared" si="87"/>
        <v>80028</v>
      </c>
      <c r="K214" s="44">
        <v>0</v>
      </c>
      <c r="L214" s="38">
        <v>0</v>
      </c>
      <c r="M214" s="40">
        <f t="shared" si="106"/>
        <v>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80028</v>
      </c>
    </row>
    <row r="215" spans="1:17" x14ac:dyDescent="0.2">
      <c r="A215" s="91"/>
      <c r="B215" s="93"/>
      <c r="C215" s="95"/>
      <c r="D215" s="36"/>
      <c r="E215" s="42"/>
      <c r="F215" s="43"/>
      <c r="G215" s="43"/>
      <c r="H215" s="43"/>
      <c r="I215" s="43"/>
      <c r="J215" s="34">
        <f t="shared" si="87"/>
        <v>0</v>
      </c>
      <c r="K215" s="55"/>
      <c r="L215" s="43"/>
      <c r="M215" s="34">
        <f t="shared" si="106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2">
      <c r="A216" s="91" t="s">
        <v>167</v>
      </c>
      <c r="B216" s="93"/>
      <c r="C216" s="95" t="s">
        <v>168</v>
      </c>
      <c r="D216" s="36" t="s">
        <v>71</v>
      </c>
      <c r="E216" s="37">
        <v>0</v>
      </c>
      <c r="F216" s="38">
        <v>0</v>
      </c>
      <c r="G216" s="38">
        <v>2000</v>
      </c>
      <c r="H216" s="38">
        <v>0</v>
      </c>
      <c r="I216" s="38">
        <v>0</v>
      </c>
      <c r="J216" s="29">
        <f t="shared" si="87"/>
        <v>2000</v>
      </c>
      <c r="K216" s="44">
        <v>401307</v>
      </c>
      <c r="L216" s="38">
        <v>0</v>
      </c>
      <c r="M216" s="40">
        <f t="shared" si="106"/>
        <v>401307</v>
      </c>
      <c r="N216" s="44">
        <v>0</v>
      </c>
      <c r="O216" s="38">
        <v>0</v>
      </c>
      <c r="P216" s="40">
        <f t="shared" si="90"/>
        <v>0</v>
      </c>
      <c r="Q216" s="41">
        <f t="shared" si="91"/>
        <v>403307</v>
      </c>
    </row>
    <row r="217" spans="1:17" ht="12.75" customHeight="1" thickBot="1" x14ac:dyDescent="0.25">
      <c r="A217" s="92"/>
      <c r="B217" s="94"/>
      <c r="C217" s="96"/>
      <c r="D217" s="50"/>
      <c r="E217" s="51"/>
      <c r="F217" s="45"/>
      <c r="G217" s="45"/>
      <c r="H217" s="45"/>
      <c r="I217" s="45"/>
      <c r="J217" s="24">
        <f t="shared" si="87"/>
        <v>0</v>
      </c>
      <c r="K217" s="56"/>
      <c r="L217" s="45"/>
      <c r="M217" s="24">
        <f t="shared" si="106"/>
        <v>0</v>
      </c>
      <c r="N217" s="56"/>
      <c r="O217" s="45"/>
      <c r="P217" s="24">
        <f t="shared" si="90"/>
        <v>0</v>
      </c>
      <c r="Q217" s="25">
        <f t="shared" si="91"/>
        <v>0</v>
      </c>
    </row>
    <row r="218" spans="1:17" ht="13.5" customHeight="1" thickBot="1" x14ac:dyDescent="0.25">
      <c r="D218" s="4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 customHeight="1" x14ac:dyDescent="0.2">
      <c r="A219" s="104" t="s">
        <v>169</v>
      </c>
      <c r="B219" s="105"/>
      <c r="C219" s="108" t="s">
        <v>170</v>
      </c>
      <c r="D219" s="101"/>
      <c r="E219" s="16">
        <f>E221+E223+E225+E227+E229+E231+E233+E235+E237+E239</f>
        <v>121433</v>
      </c>
      <c r="F219" s="17">
        <f t="shared" ref="F219:I220" si="109">F221+F223+F225+F227+F229+F231+F233+F235+F237+F239</f>
        <v>42490</v>
      </c>
      <c r="G219" s="17">
        <f t="shared" si="109"/>
        <v>42033</v>
      </c>
      <c r="H219" s="17">
        <f t="shared" si="109"/>
        <v>10752</v>
      </c>
      <c r="I219" s="17">
        <f t="shared" si="109"/>
        <v>0</v>
      </c>
      <c r="J219" s="19">
        <f t="shared" ref="J219:J240" si="110">SUM(E219:I219)</f>
        <v>216708</v>
      </c>
      <c r="K219" s="52">
        <f>K221+K223+K225+K227+K229+K231+K233+K235+K237+K239</f>
        <v>0</v>
      </c>
      <c r="L219" s="17">
        <f>L221+L223+L225+L227+L229+L231+L233+L235+L237+L239</f>
        <v>0</v>
      </c>
      <c r="M219" s="19">
        <f t="shared" ref="M219:M240" si="111">SUM(K219:L219)</f>
        <v>0</v>
      </c>
      <c r="N219" s="52">
        <f>N221+N223+N225+N227+N229+N231+N233+N235+N237+N239</f>
        <v>0</v>
      </c>
      <c r="O219" s="17">
        <f>O221+O223+O225+O227+O229+O231+O233+O235+O237+O239</f>
        <v>0</v>
      </c>
      <c r="P219" s="19">
        <f t="shared" ref="P219:P240" si="112">SUM(N219:O219)</f>
        <v>0</v>
      </c>
      <c r="Q219" s="20">
        <f t="shared" ref="Q219:Q240" si="113">P219+M219+J219</f>
        <v>216708</v>
      </c>
    </row>
    <row r="220" spans="1:17" ht="13.5" thickBot="1" x14ac:dyDescent="0.25">
      <c r="A220" s="106"/>
      <c r="B220" s="107"/>
      <c r="C220" s="109"/>
      <c r="D220" s="102"/>
      <c r="E220" s="21">
        <f>E222+E224+E226+E228+E230+E232+E234+E236+E238+E240</f>
        <v>0</v>
      </c>
      <c r="F220" s="22">
        <f t="shared" si="109"/>
        <v>0</v>
      </c>
      <c r="G220" s="22">
        <f t="shared" si="109"/>
        <v>0</v>
      </c>
      <c r="H220" s="22">
        <f t="shared" si="109"/>
        <v>0</v>
      </c>
      <c r="I220" s="22">
        <f t="shared" si="109"/>
        <v>0</v>
      </c>
      <c r="J220" s="24">
        <f t="shared" si="110"/>
        <v>0</v>
      </c>
      <c r="K220" s="53">
        <f>K222+K224+K226+K228+K230+K232+K234+K236+K238+K240</f>
        <v>0</v>
      </c>
      <c r="L220" s="22">
        <f>L222+L224+L226+L228+L230+L232+L234+L236+L238+L240</f>
        <v>0</v>
      </c>
      <c r="M220" s="24">
        <f t="shared" si="111"/>
        <v>0</v>
      </c>
      <c r="N220" s="53">
        <f>N222+N224+N226+N228+N230+N232+N234+N236+N238+N240</f>
        <v>0</v>
      </c>
      <c r="O220" s="22">
        <f>O222+O224+O226+O228+O230+O232+O234+O236+O238+O240</f>
        <v>0</v>
      </c>
      <c r="P220" s="24">
        <f t="shared" si="112"/>
        <v>0</v>
      </c>
      <c r="Q220" s="25">
        <f t="shared" si="113"/>
        <v>0</v>
      </c>
    </row>
    <row r="221" spans="1:17" ht="12.75" customHeight="1" x14ac:dyDescent="0.2">
      <c r="A221" s="103" t="s">
        <v>171</v>
      </c>
      <c r="B221" s="98"/>
      <c r="C221" s="100" t="s">
        <v>172</v>
      </c>
      <c r="D221" s="49" t="s">
        <v>173</v>
      </c>
      <c r="E221" s="26">
        <v>0</v>
      </c>
      <c r="F221" s="27">
        <v>0</v>
      </c>
      <c r="G221" s="27">
        <v>0</v>
      </c>
      <c r="H221" s="27">
        <v>1230</v>
      </c>
      <c r="I221" s="27">
        <v>0</v>
      </c>
      <c r="J221" s="29">
        <f t="shared" si="110"/>
        <v>1230</v>
      </c>
      <c r="K221" s="54">
        <v>0</v>
      </c>
      <c r="L221" s="27">
        <v>0</v>
      </c>
      <c r="M221" s="29">
        <f>SUM(K221:L221)</f>
        <v>0</v>
      </c>
      <c r="N221" s="54">
        <v>0</v>
      </c>
      <c r="O221" s="27">
        <v>0</v>
      </c>
      <c r="P221" s="29">
        <f t="shared" si="112"/>
        <v>0</v>
      </c>
      <c r="Q221" s="30">
        <f t="shared" si="113"/>
        <v>1230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/>
      <c r="I222" s="43"/>
      <c r="J222" s="34">
        <f t="shared" si="110"/>
        <v>0</v>
      </c>
      <c r="K222" s="55"/>
      <c r="L222" s="43"/>
      <c r="M222" s="34">
        <f t="shared" si="111"/>
        <v>0</v>
      </c>
      <c r="N222" s="55"/>
      <c r="O222" s="43"/>
      <c r="P222" s="34">
        <f t="shared" si="112"/>
        <v>0</v>
      </c>
      <c r="Q222" s="35">
        <f t="shared" si="113"/>
        <v>0</v>
      </c>
    </row>
    <row r="223" spans="1:17" x14ac:dyDescent="0.2">
      <c r="A223" s="91" t="s">
        <v>174</v>
      </c>
      <c r="B223" s="93"/>
      <c r="C223" s="95" t="s">
        <v>175</v>
      </c>
      <c r="D223" s="36" t="s">
        <v>176</v>
      </c>
      <c r="E223" s="37">
        <v>0</v>
      </c>
      <c r="F223" s="38">
        <v>0</v>
      </c>
      <c r="G223" s="38">
        <v>0</v>
      </c>
      <c r="H223" s="38">
        <v>1162</v>
      </c>
      <c r="I223" s="38">
        <v>0</v>
      </c>
      <c r="J223" s="29">
        <f t="shared" si="110"/>
        <v>1162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112"/>
        <v>0</v>
      </c>
      <c r="Q223" s="41">
        <f t="shared" si="113"/>
        <v>1162</v>
      </c>
    </row>
    <row r="224" spans="1:17" x14ac:dyDescent="0.2">
      <c r="A224" s="91"/>
      <c r="B224" s="93"/>
      <c r="C224" s="95"/>
      <c r="D224" s="36"/>
      <c r="E224" s="42"/>
      <c r="F224" s="43"/>
      <c r="G224" s="43"/>
      <c r="H224" s="43"/>
      <c r="I224" s="43"/>
      <c r="J224" s="34">
        <f t="shared" si="110"/>
        <v>0</v>
      </c>
      <c r="K224" s="55"/>
      <c r="L224" s="43"/>
      <c r="M224" s="34">
        <f t="shared" si="111"/>
        <v>0</v>
      </c>
      <c r="N224" s="55"/>
      <c r="O224" s="43"/>
      <c r="P224" s="34">
        <f t="shared" si="112"/>
        <v>0</v>
      </c>
      <c r="Q224" s="35">
        <f t="shared" si="113"/>
        <v>0</v>
      </c>
    </row>
    <row r="225" spans="1:17" ht="12.75" customHeight="1" x14ac:dyDescent="0.2">
      <c r="A225" s="91" t="s">
        <v>177</v>
      </c>
      <c r="B225" s="93"/>
      <c r="C225" s="95" t="s">
        <v>178</v>
      </c>
      <c r="D225" s="36" t="s">
        <v>173</v>
      </c>
      <c r="E225" s="37">
        <v>0</v>
      </c>
      <c r="F225" s="38">
        <v>0</v>
      </c>
      <c r="G225" s="38">
        <v>600</v>
      </c>
      <c r="H225" s="38">
        <v>0</v>
      </c>
      <c r="I225" s="38">
        <v>0</v>
      </c>
      <c r="J225" s="29">
        <f t="shared" si="110"/>
        <v>600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112"/>
        <v>0</v>
      </c>
      <c r="Q225" s="41">
        <f t="shared" si="113"/>
        <v>600</v>
      </c>
    </row>
    <row r="226" spans="1:17" x14ac:dyDescent="0.2">
      <c r="A226" s="91"/>
      <c r="B226" s="93"/>
      <c r="C226" s="95"/>
      <c r="D226" s="36"/>
      <c r="E226" s="42"/>
      <c r="F226" s="43"/>
      <c r="G226" s="43"/>
      <c r="H226" s="43"/>
      <c r="I226" s="43"/>
      <c r="J226" s="34">
        <f t="shared" si="110"/>
        <v>0</v>
      </c>
      <c r="K226" s="55"/>
      <c r="L226" s="43"/>
      <c r="M226" s="34">
        <f t="shared" si="111"/>
        <v>0</v>
      </c>
      <c r="N226" s="55"/>
      <c r="O226" s="43"/>
      <c r="P226" s="34">
        <f t="shared" si="112"/>
        <v>0</v>
      </c>
      <c r="Q226" s="35">
        <f t="shared" si="113"/>
        <v>0</v>
      </c>
    </row>
    <row r="227" spans="1:17" ht="12.75" customHeight="1" x14ac:dyDescent="0.2">
      <c r="A227" s="91" t="s">
        <v>179</v>
      </c>
      <c r="B227" s="93"/>
      <c r="C227" s="95" t="s">
        <v>180</v>
      </c>
      <c r="D227" s="36" t="s">
        <v>181</v>
      </c>
      <c r="E227" s="37">
        <v>21433</v>
      </c>
      <c r="F227" s="38">
        <v>7490</v>
      </c>
      <c r="G227" s="61">
        <v>1380</v>
      </c>
      <c r="H227" s="38">
        <v>200</v>
      </c>
      <c r="I227" s="38">
        <v>0</v>
      </c>
      <c r="J227" s="29">
        <f t="shared" si="110"/>
        <v>30503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2"/>
        <v>0</v>
      </c>
      <c r="Q227" s="41">
        <f t="shared" si="113"/>
        <v>30503</v>
      </c>
    </row>
    <row r="228" spans="1:17" x14ac:dyDescent="0.2">
      <c r="A228" s="91"/>
      <c r="B228" s="93"/>
      <c r="C228" s="95"/>
      <c r="D228" s="36"/>
      <c r="E228" s="42"/>
      <c r="F228" s="43"/>
      <c r="G228" s="43"/>
      <c r="H228" s="43"/>
      <c r="I228" s="43"/>
      <c r="J228" s="34">
        <f t="shared" si="110"/>
        <v>0</v>
      </c>
      <c r="K228" s="55"/>
      <c r="L228" s="43"/>
      <c r="M228" s="34">
        <f t="shared" si="111"/>
        <v>0</v>
      </c>
      <c r="N228" s="55"/>
      <c r="O228" s="43"/>
      <c r="P228" s="34">
        <f t="shared" si="112"/>
        <v>0</v>
      </c>
      <c r="Q228" s="35">
        <f t="shared" si="113"/>
        <v>0</v>
      </c>
    </row>
    <row r="229" spans="1:17" ht="12.75" customHeight="1" x14ac:dyDescent="0.2">
      <c r="A229" s="91" t="s">
        <v>179</v>
      </c>
      <c r="B229" s="93"/>
      <c r="C229" s="95" t="s">
        <v>180</v>
      </c>
      <c r="D229" s="36" t="s">
        <v>182</v>
      </c>
      <c r="E229" s="37">
        <v>100000</v>
      </c>
      <c r="F229" s="38">
        <v>35000</v>
      </c>
      <c r="G229" s="38">
        <v>20280</v>
      </c>
      <c r="H229" s="38">
        <v>750</v>
      </c>
      <c r="I229" s="38">
        <v>0</v>
      </c>
      <c r="J229" s="29">
        <f t="shared" si="110"/>
        <v>156030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2"/>
        <v>0</v>
      </c>
      <c r="Q229" s="41">
        <f t="shared" si="113"/>
        <v>156030</v>
      </c>
    </row>
    <row r="230" spans="1:17" x14ac:dyDescent="0.2">
      <c r="A230" s="91"/>
      <c r="B230" s="93"/>
      <c r="C230" s="95"/>
      <c r="D230" s="36"/>
      <c r="E230" s="42"/>
      <c r="F230" s="43"/>
      <c r="G230" s="43"/>
      <c r="H230" s="43"/>
      <c r="I230" s="43"/>
      <c r="J230" s="34">
        <f t="shared" si="110"/>
        <v>0</v>
      </c>
      <c r="K230" s="55"/>
      <c r="L230" s="43"/>
      <c r="M230" s="34">
        <f t="shared" si="111"/>
        <v>0</v>
      </c>
      <c r="N230" s="55"/>
      <c r="O230" s="43"/>
      <c r="P230" s="34">
        <f t="shared" si="112"/>
        <v>0</v>
      </c>
      <c r="Q230" s="35">
        <f t="shared" si="113"/>
        <v>0</v>
      </c>
    </row>
    <row r="231" spans="1:17" x14ac:dyDescent="0.2">
      <c r="A231" s="91" t="s">
        <v>183</v>
      </c>
      <c r="B231" s="93"/>
      <c r="C231" s="95" t="s">
        <v>184</v>
      </c>
      <c r="D231" s="36" t="s">
        <v>173</v>
      </c>
      <c r="E231" s="37">
        <v>0</v>
      </c>
      <c r="F231" s="38">
        <v>0</v>
      </c>
      <c r="G231" s="38">
        <v>12600</v>
      </c>
      <c r="H231" s="38">
        <v>0</v>
      </c>
      <c r="I231" s="38">
        <v>0</v>
      </c>
      <c r="J231" s="29">
        <f t="shared" si="110"/>
        <v>12600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2"/>
        <v>0</v>
      </c>
      <c r="Q231" s="41">
        <f t="shared" si="113"/>
        <v>12600</v>
      </c>
    </row>
    <row r="232" spans="1:17" x14ac:dyDescent="0.2">
      <c r="A232" s="91"/>
      <c r="B232" s="93"/>
      <c r="C232" s="95"/>
      <c r="D232" s="36"/>
      <c r="E232" s="42"/>
      <c r="F232" s="43"/>
      <c r="G232" s="43"/>
      <c r="H232" s="43"/>
      <c r="I232" s="43"/>
      <c r="J232" s="34">
        <f t="shared" si="110"/>
        <v>0</v>
      </c>
      <c r="K232" s="55"/>
      <c r="L232" s="43"/>
      <c r="M232" s="34">
        <f t="shared" si="111"/>
        <v>0</v>
      </c>
      <c r="N232" s="55"/>
      <c r="O232" s="43"/>
      <c r="P232" s="34">
        <f t="shared" si="112"/>
        <v>0</v>
      </c>
      <c r="Q232" s="35">
        <f t="shared" si="113"/>
        <v>0</v>
      </c>
    </row>
    <row r="233" spans="1:17" ht="12.75" customHeight="1" x14ac:dyDescent="0.2">
      <c r="A233" s="91" t="s">
        <v>185</v>
      </c>
      <c r="B233" s="93"/>
      <c r="C233" s="95" t="s">
        <v>186</v>
      </c>
      <c r="D233" s="36" t="s">
        <v>187</v>
      </c>
      <c r="E233" s="37">
        <v>0</v>
      </c>
      <c r="F233" s="38">
        <v>0</v>
      </c>
      <c r="G233" s="38">
        <v>7173</v>
      </c>
      <c r="H233" s="38">
        <v>0</v>
      </c>
      <c r="I233" s="38">
        <v>0</v>
      </c>
      <c r="J233" s="29">
        <f t="shared" si="110"/>
        <v>7173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2"/>
        <v>0</v>
      </c>
      <c r="Q233" s="41">
        <f t="shared" si="113"/>
        <v>7173</v>
      </c>
    </row>
    <row r="234" spans="1:17" x14ac:dyDescent="0.2">
      <c r="A234" s="91"/>
      <c r="B234" s="93"/>
      <c r="C234" s="95"/>
      <c r="D234" s="36"/>
      <c r="E234" s="42"/>
      <c r="F234" s="43"/>
      <c r="G234" s="43"/>
      <c r="H234" s="43"/>
      <c r="I234" s="43"/>
      <c r="J234" s="34">
        <f t="shared" si="110"/>
        <v>0</v>
      </c>
      <c r="K234" s="55"/>
      <c r="L234" s="43"/>
      <c r="M234" s="34">
        <f t="shared" si="111"/>
        <v>0</v>
      </c>
      <c r="N234" s="55"/>
      <c r="O234" s="43"/>
      <c r="P234" s="34">
        <f t="shared" si="112"/>
        <v>0</v>
      </c>
      <c r="Q234" s="35">
        <f t="shared" si="113"/>
        <v>0</v>
      </c>
    </row>
    <row r="235" spans="1:17" ht="12.75" customHeight="1" x14ac:dyDescent="0.2">
      <c r="A235" s="91" t="s">
        <v>188</v>
      </c>
      <c r="B235" s="93"/>
      <c r="C235" s="95" t="s">
        <v>189</v>
      </c>
      <c r="D235" s="36" t="s">
        <v>173</v>
      </c>
      <c r="E235" s="37">
        <v>0</v>
      </c>
      <c r="F235" s="38">
        <v>0</v>
      </c>
      <c r="G235" s="38">
        <v>0</v>
      </c>
      <c r="H235" s="38">
        <v>570</v>
      </c>
      <c r="I235" s="38">
        <v>0</v>
      </c>
      <c r="J235" s="29">
        <f t="shared" si="110"/>
        <v>570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2"/>
        <v>0</v>
      </c>
      <c r="Q235" s="41">
        <f t="shared" si="113"/>
        <v>570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/>
      <c r="I236" s="43"/>
      <c r="J236" s="34">
        <f t="shared" si="110"/>
        <v>0</v>
      </c>
      <c r="K236" s="55"/>
      <c r="L236" s="43"/>
      <c r="M236" s="34">
        <f t="shared" si="111"/>
        <v>0</v>
      </c>
      <c r="N236" s="55"/>
      <c r="O236" s="43"/>
      <c r="P236" s="34">
        <f t="shared" si="112"/>
        <v>0</v>
      </c>
      <c r="Q236" s="35">
        <f t="shared" si="113"/>
        <v>0</v>
      </c>
    </row>
    <row r="237" spans="1:17" x14ac:dyDescent="0.2">
      <c r="A237" s="91" t="s">
        <v>190</v>
      </c>
      <c r="B237" s="93"/>
      <c r="C237" s="95" t="s">
        <v>191</v>
      </c>
      <c r="D237" s="36" t="s">
        <v>173</v>
      </c>
      <c r="E237" s="37">
        <v>0</v>
      </c>
      <c r="F237" s="38">
        <v>0</v>
      </c>
      <c r="G237" s="38">
        <v>0</v>
      </c>
      <c r="H237" s="38">
        <v>200</v>
      </c>
      <c r="I237" s="38">
        <v>0</v>
      </c>
      <c r="J237" s="29">
        <f t="shared" si="110"/>
        <v>200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2"/>
        <v>0</v>
      </c>
      <c r="Q237" s="41">
        <f t="shared" si="113"/>
        <v>200</v>
      </c>
    </row>
    <row r="238" spans="1:17" x14ac:dyDescent="0.2">
      <c r="A238" s="91"/>
      <c r="B238" s="93"/>
      <c r="C238" s="95"/>
      <c r="D238" s="36"/>
      <c r="E238" s="42"/>
      <c r="F238" s="43"/>
      <c r="G238" s="43"/>
      <c r="H238" s="43"/>
      <c r="I238" s="43"/>
      <c r="J238" s="34">
        <f t="shared" si="110"/>
        <v>0</v>
      </c>
      <c r="K238" s="55"/>
      <c r="L238" s="43"/>
      <c r="M238" s="34">
        <f t="shared" si="111"/>
        <v>0</v>
      </c>
      <c r="N238" s="55"/>
      <c r="O238" s="43"/>
      <c r="P238" s="34">
        <f t="shared" si="112"/>
        <v>0</v>
      </c>
      <c r="Q238" s="35">
        <f t="shared" si="113"/>
        <v>0</v>
      </c>
    </row>
    <row r="239" spans="1:17" x14ac:dyDescent="0.2">
      <c r="A239" s="91" t="s">
        <v>192</v>
      </c>
      <c r="B239" s="93"/>
      <c r="C239" s="95" t="s">
        <v>193</v>
      </c>
      <c r="D239" s="36" t="s">
        <v>194</v>
      </c>
      <c r="E239" s="37">
        <v>0</v>
      </c>
      <c r="F239" s="38">
        <v>0</v>
      </c>
      <c r="G239" s="38">
        <v>0</v>
      </c>
      <c r="H239" s="38">
        <v>6640</v>
      </c>
      <c r="I239" s="38">
        <v>0</v>
      </c>
      <c r="J239" s="29">
        <f t="shared" si="110"/>
        <v>6640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2"/>
        <v>0</v>
      </c>
      <c r="Q239" s="41">
        <f t="shared" si="113"/>
        <v>6640</v>
      </c>
    </row>
    <row r="240" spans="1:17" ht="12.75" customHeight="1" thickBot="1" x14ac:dyDescent="0.25">
      <c r="A240" s="92"/>
      <c r="B240" s="94"/>
      <c r="C240" s="96"/>
      <c r="D240" s="50"/>
      <c r="E240" s="51"/>
      <c r="F240" s="45"/>
      <c r="G240" s="45"/>
      <c r="H240" s="45"/>
      <c r="I240" s="45"/>
      <c r="J240" s="24">
        <f t="shared" si="110"/>
        <v>0</v>
      </c>
      <c r="K240" s="56"/>
      <c r="L240" s="45"/>
      <c r="M240" s="24">
        <f t="shared" si="111"/>
        <v>0</v>
      </c>
      <c r="N240" s="56"/>
      <c r="O240" s="45"/>
      <c r="P240" s="24">
        <f t="shared" si="112"/>
        <v>0</v>
      </c>
      <c r="Q240" s="25">
        <f t="shared" si="113"/>
        <v>0</v>
      </c>
    </row>
    <row r="241" spans="1:17" ht="13.5" customHeight="1" thickBot="1" x14ac:dyDescent="0.25">
      <c r="D241" s="4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">
      <c r="A242" s="104" t="s">
        <v>195</v>
      </c>
      <c r="B242" s="105"/>
      <c r="C242" s="108" t="s">
        <v>196</v>
      </c>
      <c r="D242" s="101"/>
      <c r="E242" s="16">
        <f>E244+E246+E248+E250+E252+E254+E256+E258+E260</f>
        <v>0</v>
      </c>
      <c r="F242" s="17">
        <f t="shared" ref="E242:I243" si="114">F244+F246+F248+F250+F252+F254+F256+F258+F260</f>
        <v>0</v>
      </c>
      <c r="G242" s="17">
        <f>G244+G246+G248+G250+G252+G254+G256+G258+G260</f>
        <v>80066</v>
      </c>
      <c r="H242" s="17">
        <f t="shared" si="114"/>
        <v>0</v>
      </c>
      <c r="I242" s="17">
        <f>I244+I246+I248+I250+I252+I254+I256+I258+I260</f>
        <v>14372</v>
      </c>
      <c r="J242" s="19">
        <f>SUM(E242:I242)</f>
        <v>94438</v>
      </c>
      <c r="K242" s="52">
        <f>K244+K246+K248+K250+K252+K254+K256+K258+K260</f>
        <v>16090</v>
      </c>
      <c r="L242" s="17">
        <f>L244+L246+L248+L250+L252+L254+L256+L258+L260</f>
        <v>0</v>
      </c>
      <c r="M242" s="19">
        <f>SUM(K242:L242)</f>
        <v>16090</v>
      </c>
      <c r="N242" s="52">
        <f>N244+N246+N248+N250+N252+N254+N256+N258+N260</f>
        <v>0</v>
      </c>
      <c r="O242" s="17">
        <f>O244+O246+O248+O250+O252+O254+O256+O258+O260</f>
        <v>76116</v>
      </c>
      <c r="P242" s="19">
        <f>SUM(N242:O242)</f>
        <v>76116</v>
      </c>
      <c r="Q242" s="20">
        <f>P242+M242+J242</f>
        <v>186644</v>
      </c>
    </row>
    <row r="243" spans="1:17" ht="13.5" thickBot="1" x14ac:dyDescent="0.25">
      <c r="A243" s="106"/>
      <c r="B243" s="107"/>
      <c r="C243" s="109"/>
      <c r="D243" s="102"/>
      <c r="E243" s="21">
        <f t="shared" si="114"/>
        <v>0</v>
      </c>
      <c r="F243" s="22">
        <f t="shared" si="114"/>
        <v>0</v>
      </c>
      <c r="G243" s="22">
        <f t="shared" si="114"/>
        <v>0</v>
      </c>
      <c r="H243" s="22">
        <f t="shared" si="114"/>
        <v>0</v>
      </c>
      <c r="I243" s="22">
        <f t="shared" si="114"/>
        <v>0</v>
      </c>
      <c r="J243" s="24">
        <f t="shared" ref="J243:J261" si="115">SUM(E243:I243)</f>
        <v>0</v>
      </c>
      <c r="K243" s="53">
        <f>K245+K247+K249+K251+K253+K255+K257+K259+K261</f>
        <v>0</v>
      </c>
      <c r="L243" s="22">
        <f>L245+L247+L249+L251+L253+L255+L257+L259+L261</f>
        <v>0</v>
      </c>
      <c r="M243" s="24">
        <f t="shared" ref="M243:M259" si="116">SUM(K243:L243)</f>
        <v>0</v>
      </c>
      <c r="N243" s="53">
        <f>N245+N247+N249+N251+N253+N255+N257+N259+N261</f>
        <v>0</v>
      </c>
      <c r="O243" s="22">
        <f>O245+O247+O249+O251+O253+O255+O257+O259+O261</f>
        <v>0</v>
      </c>
      <c r="P243" s="24">
        <f t="shared" ref="P243:P261" si="117">SUM(N243:O243)</f>
        <v>0</v>
      </c>
      <c r="Q243" s="25">
        <f t="shared" ref="Q243:Q261" si="118">P243+M243+J243</f>
        <v>0</v>
      </c>
    </row>
    <row r="244" spans="1:17" ht="12.75" customHeight="1" x14ac:dyDescent="0.2">
      <c r="A244" s="103" t="s">
        <v>197</v>
      </c>
      <c r="B244" s="98"/>
      <c r="C244" s="100" t="s">
        <v>198</v>
      </c>
      <c r="D244" s="110"/>
      <c r="E244" s="26">
        <v>0</v>
      </c>
      <c r="F244" s="27">
        <v>0</v>
      </c>
      <c r="G244" s="27">
        <v>0</v>
      </c>
      <c r="H244" s="27">
        <v>0</v>
      </c>
      <c r="I244" s="27">
        <v>0</v>
      </c>
      <c r="J244" s="29">
        <f t="shared" si="115"/>
        <v>0</v>
      </c>
      <c r="K244" s="54">
        <v>0</v>
      </c>
      <c r="L244" s="27">
        <v>0</v>
      </c>
      <c r="M244" s="29">
        <f>SUM(K244:L244)</f>
        <v>0</v>
      </c>
      <c r="N244" s="54">
        <v>0</v>
      </c>
      <c r="O244" s="27">
        <v>0</v>
      </c>
      <c r="P244" s="29">
        <f t="shared" si="117"/>
        <v>0</v>
      </c>
      <c r="Q244" s="30">
        <f t="shared" si="118"/>
        <v>0</v>
      </c>
    </row>
    <row r="245" spans="1:17" x14ac:dyDescent="0.2">
      <c r="A245" s="91"/>
      <c r="B245" s="93"/>
      <c r="C245" s="95"/>
      <c r="D245" s="111"/>
      <c r="E245" s="42"/>
      <c r="F245" s="43"/>
      <c r="G245" s="43"/>
      <c r="H245" s="43"/>
      <c r="I245" s="43"/>
      <c r="J245" s="34"/>
      <c r="K245" s="55"/>
      <c r="L245" s="43"/>
      <c r="M245" s="34">
        <f t="shared" si="116"/>
        <v>0</v>
      </c>
      <c r="N245" s="55"/>
      <c r="O245" s="43"/>
      <c r="P245" s="34">
        <f t="shared" si="117"/>
        <v>0</v>
      </c>
      <c r="Q245" s="35">
        <f t="shared" si="118"/>
        <v>0</v>
      </c>
    </row>
    <row r="246" spans="1:17" x14ac:dyDescent="0.2">
      <c r="A246" s="91" t="s">
        <v>199</v>
      </c>
      <c r="B246" s="93"/>
      <c r="C246" s="95" t="s">
        <v>200</v>
      </c>
      <c r="D246" s="36" t="s">
        <v>26</v>
      </c>
      <c r="E246" s="37">
        <v>0</v>
      </c>
      <c r="F246" s="38">
        <v>0</v>
      </c>
      <c r="G246" s="38">
        <v>79900</v>
      </c>
      <c r="H246" s="38">
        <v>0</v>
      </c>
      <c r="I246" s="38">
        <v>0</v>
      </c>
      <c r="J246" s="29">
        <f t="shared" si="115"/>
        <v>79900</v>
      </c>
      <c r="K246" s="44">
        <v>0</v>
      </c>
      <c r="L246" s="38">
        <v>0</v>
      </c>
      <c r="M246" s="40">
        <f>SUM(K246:L246)</f>
        <v>0</v>
      </c>
      <c r="N246" s="44">
        <v>0</v>
      </c>
      <c r="O246" s="38">
        <v>0</v>
      </c>
      <c r="P246" s="40">
        <f t="shared" si="117"/>
        <v>0</v>
      </c>
      <c r="Q246" s="41">
        <f t="shared" si="118"/>
        <v>79900</v>
      </c>
    </row>
    <row r="247" spans="1:17" x14ac:dyDescent="0.2">
      <c r="A247" s="91"/>
      <c r="B247" s="93"/>
      <c r="C247" s="95"/>
      <c r="D247" s="36"/>
      <c r="E247" s="42"/>
      <c r="F247" s="43"/>
      <c r="G247" s="43"/>
      <c r="H247" s="43"/>
      <c r="I247" s="43"/>
      <c r="J247" s="34">
        <f t="shared" si="115"/>
        <v>0</v>
      </c>
      <c r="K247" s="55"/>
      <c r="L247" s="43"/>
      <c r="M247" s="34">
        <f t="shared" si="116"/>
        <v>0</v>
      </c>
      <c r="N247" s="55"/>
      <c r="O247" s="43"/>
      <c r="P247" s="34">
        <f t="shared" si="117"/>
        <v>0</v>
      </c>
      <c r="Q247" s="35">
        <f t="shared" si="118"/>
        <v>0</v>
      </c>
    </row>
    <row r="248" spans="1:17" x14ac:dyDescent="0.2">
      <c r="A248" s="91" t="s">
        <v>201</v>
      </c>
      <c r="B248" s="93"/>
      <c r="C248" s="95" t="s">
        <v>202</v>
      </c>
      <c r="D248" s="36" t="s">
        <v>120</v>
      </c>
      <c r="E248" s="37">
        <v>0</v>
      </c>
      <c r="F248" s="38">
        <v>0</v>
      </c>
      <c r="G248" s="38">
        <v>0</v>
      </c>
      <c r="H248" s="38">
        <v>0</v>
      </c>
      <c r="I248" s="38">
        <v>1590</v>
      </c>
      <c r="J248" s="29">
        <f t="shared" si="115"/>
        <v>1590</v>
      </c>
      <c r="K248" s="44"/>
      <c r="L248" s="38">
        <v>0</v>
      </c>
      <c r="M248" s="40">
        <f>SUM(K248:L248)</f>
        <v>0</v>
      </c>
      <c r="N248" s="44">
        <v>0</v>
      </c>
      <c r="O248" s="38">
        <v>28202</v>
      </c>
      <c r="P248" s="40">
        <f t="shared" si="117"/>
        <v>28202</v>
      </c>
      <c r="Q248" s="41">
        <f t="shared" si="118"/>
        <v>29792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/>
      <c r="J249" s="34">
        <f t="shared" si="115"/>
        <v>0</v>
      </c>
      <c r="K249" s="55"/>
      <c r="L249" s="43"/>
      <c r="M249" s="34">
        <f t="shared" si="116"/>
        <v>0</v>
      </c>
      <c r="N249" s="55"/>
      <c r="O249" s="43"/>
      <c r="P249" s="34">
        <f t="shared" si="117"/>
        <v>0</v>
      </c>
      <c r="Q249" s="35">
        <f t="shared" si="118"/>
        <v>0</v>
      </c>
    </row>
    <row r="250" spans="1:17" x14ac:dyDescent="0.2">
      <c r="A250" s="91" t="s">
        <v>201</v>
      </c>
      <c r="B250" s="93"/>
      <c r="C250" s="95" t="s">
        <v>202</v>
      </c>
      <c r="D250" s="36" t="s">
        <v>26</v>
      </c>
      <c r="E250" s="37">
        <v>0</v>
      </c>
      <c r="F250" s="38">
        <v>0</v>
      </c>
      <c r="G250" s="38">
        <v>0</v>
      </c>
      <c r="H250" s="38">
        <v>0</v>
      </c>
      <c r="I250" s="38">
        <v>0</v>
      </c>
      <c r="J250" s="29">
        <f t="shared" si="115"/>
        <v>0</v>
      </c>
      <c r="K250" s="44">
        <v>11090</v>
      </c>
      <c r="L250" s="38">
        <v>0</v>
      </c>
      <c r="M250" s="40">
        <f>SUM(K250:L250)</f>
        <v>11090</v>
      </c>
      <c r="N250" s="44">
        <v>0</v>
      </c>
      <c r="O250" s="38">
        <v>0</v>
      </c>
      <c r="P250" s="40">
        <f t="shared" si="117"/>
        <v>0</v>
      </c>
      <c r="Q250" s="41">
        <f t="shared" si="118"/>
        <v>11090</v>
      </c>
    </row>
    <row r="251" spans="1:17" x14ac:dyDescent="0.2">
      <c r="A251" s="91"/>
      <c r="B251" s="93"/>
      <c r="C251" s="95"/>
      <c r="D251" s="36"/>
      <c r="E251" s="42"/>
      <c r="F251" s="43"/>
      <c r="G251" s="43"/>
      <c r="H251" s="43"/>
      <c r="I251" s="43"/>
      <c r="J251" s="34">
        <f t="shared" si="115"/>
        <v>0</v>
      </c>
      <c r="K251" s="55"/>
      <c r="L251" s="43"/>
      <c r="M251" s="34">
        <f t="shared" si="116"/>
        <v>0</v>
      </c>
      <c r="N251" s="55"/>
      <c r="O251" s="43"/>
      <c r="P251" s="34">
        <f t="shared" si="117"/>
        <v>0</v>
      </c>
      <c r="Q251" s="35">
        <f t="shared" si="118"/>
        <v>0</v>
      </c>
    </row>
    <row r="252" spans="1:17" ht="12.75" customHeight="1" x14ac:dyDescent="0.2">
      <c r="A252" s="91" t="s">
        <v>203</v>
      </c>
      <c r="B252" s="93"/>
      <c r="C252" s="95" t="s">
        <v>204</v>
      </c>
      <c r="D252" s="36" t="s">
        <v>26</v>
      </c>
      <c r="E252" s="37">
        <v>0</v>
      </c>
      <c r="F252" s="38">
        <v>0</v>
      </c>
      <c r="G252" s="38">
        <v>166</v>
      </c>
      <c r="H252" s="38">
        <v>0</v>
      </c>
      <c r="I252" s="38">
        <v>0</v>
      </c>
      <c r="J252" s="29">
        <f t="shared" si="115"/>
        <v>166</v>
      </c>
      <c r="K252" s="44">
        <v>5000</v>
      </c>
      <c r="L252" s="38">
        <v>0</v>
      </c>
      <c r="M252" s="40">
        <f>SUM(K252:L252)</f>
        <v>5000</v>
      </c>
      <c r="N252" s="44">
        <v>0</v>
      </c>
      <c r="O252" s="38">
        <v>0</v>
      </c>
      <c r="P252" s="40">
        <f t="shared" si="117"/>
        <v>0</v>
      </c>
      <c r="Q252" s="41">
        <f t="shared" si="118"/>
        <v>5166</v>
      </c>
    </row>
    <row r="253" spans="1:17" x14ac:dyDescent="0.2">
      <c r="A253" s="91"/>
      <c r="B253" s="93"/>
      <c r="C253" s="95"/>
      <c r="D253" s="36"/>
      <c r="E253" s="42"/>
      <c r="F253" s="43"/>
      <c r="G253" s="43"/>
      <c r="H253" s="43"/>
      <c r="I253" s="43"/>
      <c r="J253" s="34">
        <f t="shared" si="115"/>
        <v>0</v>
      </c>
      <c r="K253" s="55"/>
      <c r="L253" s="43"/>
      <c r="M253" s="34">
        <f t="shared" si="116"/>
        <v>0</v>
      </c>
      <c r="N253" s="55"/>
      <c r="O253" s="43"/>
      <c r="P253" s="34">
        <f t="shared" si="117"/>
        <v>0</v>
      </c>
      <c r="Q253" s="35">
        <f t="shared" si="118"/>
        <v>0</v>
      </c>
    </row>
    <row r="254" spans="1:17" x14ac:dyDescent="0.2">
      <c r="A254" s="91" t="s">
        <v>205</v>
      </c>
      <c r="B254" s="93"/>
      <c r="C254" s="95" t="s">
        <v>208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3552</v>
      </c>
      <c r="J254" s="29">
        <f t="shared" si="115"/>
        <v>3552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/>
      <c r="P254" s="40">
        <f t="shared" si="117"/>
        <v>0</v>
      </c>
      <c r="Q254" s="41">
        <f t="shared" si="118"/>
        <v>3552</v>
      </c>
    </row>
    <row r="255" spans="1:17" x14ac:dyDescent="0.2">
      <c r="A255" s="91"/>
      <c r="B255" s="93"/>
      <c r="C255" s="95"/>
      <c r="D255" s="36"/>
      <c r="E255" s="42"/>
      <c r="F255" s="43"/>
      <c r="G255" s="43"/>
      <c r="H255" s="43"/>
      <c r="I255" s="43"/>
      <c r="J255" s="34">
        <f t="shared" si="115"/>
        <v>0</v>
      </c>
      <c r="K255" s="55"/>
      <c r="L255" s="43"/>
      <c r="M255" s="34">
        <f t="shared" si="116"/>
        <v>0</v>
      </c>
      <c r="N255" s="55"/>
      <c r="O255" s="43"/>
      <c r="P255" s="34">
        <f t="shared" si="117"/>
        <v>0</v>
      </c>
      <c r="Q255" s="35">
        <f t="shared" si="118"/>
        <v>0</v>
      </c>
    </row>
    <row r="256" spans="1:17" ht="12.75" customHeight="1" x14ac:dyDescent="0.2">
      <c r="A256" s="91" t="s">
        <v>205</v>
      </c>
      <c r="B256" s="93"/>
      <c r="C256" s="99" t="s">
        <v>206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4317</v>
      </c>
      <c r="J256" s="29">
        <f t="shared" si="115"/>
        <v>4317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15044</v>
      </c>
      <c r="P256" s="40">
        <f t="shared" si="117"/>
        <v>15044</v>
      </c>
      <c r="Q256" s="41">
        <f t="shared" si="118"/>
        <v>19361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/>
      <c r="J257" s="34">
        <f t="shared" si="115"/>
        <v>0</v>
      </c>
      <c r="K257" s="55"/>
      <c r="L257" s="43"/>
      <c r="M257" s="34">
        <f t="shared" si="116"/>
        <v>0</v>
      </c>
      <c r="N257" s="55"/>
      <c r="O257" s="43"/>
      <c r="P257" s="34">
        <f t="shared" si="117"/>
        <v>0</v>
      </c>
      <c r="Q257" s="35">
        <f t="shared" si="118"/>
        <v>0</v>
      </c>
    </row>
    <row r="258" spans="1:17" ht="12.75" customHeight="1" x14ac:dyDescent="0.2">
      <c r="A258" s="91" t="s">
        <v>205</v>
      </c>
      <c r="B258" s="93"/>
      <c r="C258" s="99" t="s">
        <v>207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4913</v>
      </c>
      <c r="J258" s="29">
        <f t="shared" si="115"/>
        <v>4913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16466</v>
      </c>
      <c r="P258" s="40">
        <f t="shared" si="117"/>
        <v>16466</v>
      </c>
      <c r="Q258" s="41">
        <f t="shared" si="118"/>
        <v>21379</v>
      </c>
    </row>
    <row r="259" spans="1:17" x14ac:dyDescent="0.2">
      <c r="A259" s="91"/>
      <c r="B259" s="93"/>
      <c r="C259" s="100"/>
      <c r="D259" s="36"/>
      <c r="E259" s="42"/>
      <c r="F259" s="43"/>
      <c r="G259" s="43"/>
      <c r="H259" s="43"/>
      <c r="I259" s="43"/>
      <c r="J259" s="34">
        <f t="shared" si="115"/>
        <v>0</v>
      </c>
      <c r="K259" s="55"/>
      <c r="L259" s="43"/>
      <c r="M259" s="34">
        <f t="shared" si="116"/>
        <v>0</v>
      </c>
      <c r="N259" s="55"/>
      <c r="O259" s="43"/>
      <c r="P259" s="34">
        <f t="shared" si="117"/>
        <v>0</v>
      </c>
      <c r="Q259" s="35">
        <f t="shared" si="118"/>
        <v>0</v>
      </c>
    </row>
    <row r="260" spans="1:17" x14ac:dyDescent="0.2">
      <c r="A260" s="91" t="s">
        <v>205</v>
      </c>
      <c r="B260" s="93"/>
      <c r="C260" s="95" t="s">
        <v>209</v>
      </c>
      <c r="D260" s="36" t="s">
        <v>26</v>
      </c>
      <c r="E260" s="37">
        <v>0</v>
      </c>
      <c r="F260" s="38">
        <v>0</v>
      </c>
      <c r="G260" s="38">
        <v>0</v>
      </c>
      <c r="H260" s="38">
        <v>0</v>
      </c>
      <c r="I260" s="38">
        <v>0</v>
      </c>
      <c r="J260" s="29">
        <f t="shared" si="115"/>
        <v>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16404</v>
      </c>
      <c r="P260" s="40">
        <f t="shared" si="117"/>
        <v>16404</v>
      </c>
      <c r="Q260" s="41">
        <f t="shared" si="118"/>
        <v>16404</v>
      </c>
    </row>
    <row r="261" spans="1:17" ht="12.75" customHeight="1" thickBot="1" x14ac:dyDescent="0.25">
      <c r="A261" s="92"/>
      <c r="B261" s="94"/>
      <c r="C261" s="96"/>
      <c r="D261" s="50"/>
      <c r="E261" s="51"/>
      <c r="F261" s="45"/>
      <c r="G261" s="45"/>
      <c r="H261" s="45"/>
      <c r="I261" s="45"/>
      <c r="J261" s="24">
        <f t="shared" si="115"/>
        <v>0</v>
      </c>
      <c r="K261" s="56"/>
      <c r="L261" s="45"/>
      <c r="M261" s="24">
        <v>0</v>
      </c>
      <c r="N261" s="56"/>
      <c r="O261" s="45"/>
      <c r="P261" s="24">
        <f t="shared" si="117"/>
        <v>0</v>
      </c>
      <c r="Q261" s="25">
        <f t="shared" si="118"/>
        <v>0</v>
      </c>
    </row>
    <row r="262" spans="1:17" ht="13.5" customHeight="1" thickBot="1" x14ac:dyDescent="0.25">
      <c r="D262" s="48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.75" customHeight="1" x14ac:dyDescent="0.2">
      <c r="A263" s="104" t="s">
        <v>210</v>
      </c>
      <c r="B263" s="105"/>
      <c r="C263" s="108" t="s">
        <v>211</v>
      </c>
      <c r="D263" s="101"/>
      <c r="E263" s="16">
        <f t="shared" ref="E263:I264" si="119">E265+E267+E269+E271+E289+E291+E293+E315+E317+E319</f>
        <v>308417</v>
      </c>
      <c r="F263" s="17">
        <f t="shared" si="119"/>
        <v>110645</v>
      </c>
      <c r="G263" s="17">
        <f>G265+G267+G269+G271+G289+G291+G293+G317+G319</f>
        <v>92437</v>
      </c>
      <c r="H263" s="17">
        <f>H265+H267+H269+H271+H289+H291+H293+H317+H319+H321</f>
        <v>9156</v>
      </c>
      <c r="I263" s="17">
        <f t="shared" si="119"/>
        <v>0</v>
      </c>
      <c r="J263" s="19">
        <f>SUM(E263:I263)</f>
        <v>520655</v>
      </c>
      <c r="K263" s="52">
        <f>K265+K267+K269+K271+K289+K291+K293+K315+K317+K319</f>
        <v>0</v>
      </c>
      <c r="L263" s="17">
        <f>L265+L267+L269+L271+L289+L291+L293+L315+L317+L319</f>
        <v>0</v>
      </c>
      <c r="M263" s="19">
        <f>SUM(K263:L263)</f>
        <v>0</v>
      </c>
      <c r="N263" s="52">
        <f>N265+N267+N269+N271+N289+N291+N293+N315+N317+N319</f>
        <v>0</v>
      </c>
      <c r="O263" s="17">
        <f>O265+O267+O269+O271+O289+O291+O293+O315+O317+O319</f>
        <v>0</v>
      </c>
      <c r="P263" s="18">
        <f>SUM(N263:O263)</f>
        <v>0</v>
      </c>
      <c r="Q263" s="62">
        <f>P263+M263+J263</f>
        <v>520655</v>
      </c>
    </row>
    <row r="264" spans="1:17" ht="13.5" thickBot="1" x14ac:dyDescent="0.25">
      <c r="A264" s="106"/>
      <c r="B264" s="107"/>
      <c r="C264" s="109"/>
      <c r="D264" s="102"/>
      <c r="E264" s="21">
        <f>E266+E268+E270+E272+E290+E292+E294+E316+E318+E320</f>
        <v>0</v>
      </c>
      <c r="F264" s="22">
        <f t="shared" si="119"/>
        <v>0</v>
      </c>
      <c r="G264" s="22">
        <f>G266+G268+G270+G272+G290+G292+G294+G318+G320</f>
        <v>0</v>
      </c>
      <c r="H264" s="22">
        <f>H266+H268+H270+H272+H290+H292+H294+H322+H318+H320</f>
        <v>0</v>
      </c>
      <c r="I264" s="22">
        <f t="shared" si="119"/>
        <v>0</v>
      </c>
      <c r="J264" s="24">
        <f>SUM(E264:I264)</f>
        <v>0</v>
      </c>
      <c r="K264" s="53">
        <f>K266+K268+K270+K272+K290+K292+K294+K316+K318+K320</f>
        <v>0</v>
      </c>
      <c r="L264" s="22">
        <f>L266+L268+L270+L272+L290+L292+L294+L316+L318+L320</f>
        <v>0</v>
      </c>
      <c r="M264" s="24">
        <f>SUM(K264:L264)</f>
        <v>0</v>
      </c>
      <c r="N264" s="53">
        <f>N266+N268+N270+N272+N290+N292+N294+N316+N318+N320</f>
        <v>0</v>
      </c>
      <c r="O264" s="22">
        <f>O266+O268+O270+O272+O290+O292+O294+O316+O318+O320+O322</f>
        <v>0</v>
      </c>
      <c r="P264" s="23">
        <f>SUM(N264:O264)</f>
        <v>0</v>
      </c>
      <c r="Q264" s="63">
        <f>P264+M264+J264</f>
        <v>0</v>
      </c>
    </row>
    <row r="265" spans="1:17" ht="12.75" customHeight="1" x14ac:dyDescent="0.2">
      <c r="A265" s="103" t="s">
        <v>212</v>
      </c>
      <c r="B265" s="98"/>
      <c r="C265" s="100" t="s">
        <v>213</v>
      </c>
      <c r="D265" s="49" t="s">
        <v>46</v>
      </c>
      <c r="E265" s="26">
        <v>308417</v>
      </c>
      <c r="F265" s="27">
        <v>110645</v>
      </c>
      <c r="G265" s="27">
        <v>0</v>
      </c>
      <c r="H265" s="27">
        <v>0</v>
      </c>
      <c r="I265" s="27">
        <v>0</v>
      </c>
      <c r="J265" s="29">
        <f t="shared" ref="J265:J291" si="120">SUM(E265:I265)</f>
        <v>419062</v>
      </c>
      <c r="K265" s="54"/>
      <c r="L265" s="27">
        <v>0</v>
      </c>
      <c r="M265" s="29">
        <f t="shared" ref="M265:M277" si="121">SUM(K265:L265)</f>
        <v>0</v>
      </c>
      <c r="N265" s="54">
        <v>0</v>
      </c>
      <c r="O265" s="27">
        <v>0</v>
      </c>
      <c r="P265" s="28">
        <f t="shared" ref="P265:P321" si="122">SUM(N265:O265)</f>
        <v>0</v>
      </c>
      <c r="Q265" s="64">
        <f t="shared" ref="Q265:Q322" si="123">P265+M265+J265</f>
        <v>419062</v>
      </c>
    </row>
    <row r="266" spans="1:17" x14ac:dyDescent="0.2">
      <c r="A266" s="91"/>
      <c r="B266" s="93"/>
      <c r="C266" s="95"/>
      <c r="D266" s="36"/>
      <c r="E266" s="42"/>
      <c r="F266" s="43"/>
      <c r="G266" s="43"/>
      <c r="H266" s="43"/>
      <c r="I266" s="43"/>
      <c r="J266" s="34">
        <f t="shared" si="120"/>
        <v>0</v>
      </c>
      <c r="K266" s="55"/>
      <c r="L266" s="43"/>
      <c r="M266" s="34">
        <f t="shared" si="121"/>
        <v>0</v>
      </c>
      <c r="N266" s="55"/>
      <c r="O266" s="43"/>
      <c r="P266" s="33">
        <f t="shared" si="122"/>
        <v>0</v>
      </c>
      <c r="Q266" s="65">
        <f t="shared" si="123"/>
        <v>0</v>
      </c>
    </row>
    <row r="267" spans="1:17" ht="12.75" customHeight="1" x14ac:dyDescent="0.2">
      <c r="A267" s="91" t="s">
        <v>212</v>
      </c>
      <c r="B267" s="93"/>
      <c r="C267" s="95" t="s">
        <v>214</v>
      </c>
      <c r="D267" s="36"/>
      <c r="E267" s="37">
        <v>0</v>
      </c>
      <c r="F267" s="38">
        <v>0</v>
      </c>
      <c r="G267" s="38">
        <v>2000</v>
      </c>
      <c r="H267" s="38">
        <v>0</v>
      </c>
      <c r="I267" s="38">
        <v>0</v>
      </c>
      <c r="J267" s="40">
        <f t="shared" si="120"/>
        <v>2000</v>
      </c>
      <c r="K267" s="44">
        <v>0</v>
      </c>
      <c r="L267" s="38">
        <v>0</v>
      </c>
      <c r="M267" s="40">
        <f t="shared" si="121"/>
        <v>0</v>
      </c>
      <c r="N267" s="44">
        <v>0</v>
      </c>
      <c r="O267" s="38">
        <v>0</v>
      </c>
      <c r="P267" s="39">
        <f t="shared" si="122"/>
        <v>0</v>
      </c>
      <c r="Q267" s="66">
        <f t="shared" si="123"/>
        <v>2000</v>
      </c>
    </row>
    <row r="268" spans="1:17" x14ac:dyDescent="0.2">
      <c r="A268" s="91"/>
      <c r="B268" s="93"/>
      <c r="C268" s="95"/>
      <c r="D268" s="36"/>
      <c r="E268" s="42"/>
      <c r="F268" s="43"/>
      <c r="G268" s="43"/>
      <c r="H268" s="43"/>
      <c r="I268" s="43"/>
      <c r="J268" s="34">
        <f t="shared" si="120"/>
        <v>0</v>
      </c>
      <c r="K268" s="55"/>
      <c r="L268" s="43"/>
      <c r="M268" s="34">
        <f t="shared" si="121"/>
        <v>0</v>
      </c>
      <c r="N268" s="55"/>
      <c r="O268" s="43"/>
      <c r="P268" s="33">
        <f t="shared" si="122"/>
        <v>0</v>
      </c>
      <c r="Q268" s="65">
        <f t="shared" si="123"/>
        <v>0</v>
      </c>
    </row>
    <row r="269" spans="1:17" x14ac:dyDescent="0.2">
      <c r="A269" s="91" t="s">
        <v>212</v>
      </c>
      <c r="B269" s="93"/>
      <c r="C269" s="95" t="s">
        <v>215</v>
      </c>
      <c r="D269" s="36"/>
      <c r="E269" s="37">
        <v>0</v>
      </c>
      <c r="F269" s="38">
        <v>0</v>
      </c>
      <c r="G269" s="38">
        <v>9630</v>
      </c>
      <c r="H269" s="38">
        <v>0</v>
      </c>
      <c r="I269" s="38">
        <v>0</v>
      </c>
      <c r="J269" s="40">
        <f t="shared" si="120"/>
        <v>9630</v>
      </c>
      <c r="K269" s="44">
        <v>0</v>
      </c>
      <c r="L269" s="38">
        <v>0</v>
      </c>
      <c r="M269" s="40">
        <f t="shared" si="121"/>
        <v>0</v>
      </c>
      <c r="N269" s="44">
        <v>0</v>
      </c>
      <c r="O269" s="38">
        <v>0</v>
      </c>
      <c r="P269" s="39">
        <f t="shared" si="122"/>
        <v>0</v>
      </c>
      <c r="Q269" s="66">
        <f t="shared" si="123"/>
        <v>9630</v>
      </c>
    </row>
    <row r="270" spans="1:17" x14ac:dyDescent="0.2">
      <c r="A270" s="91"/>
      <c r="B270" s="93"/>
      <c r="C270" s="95"/>
      <c r="D270" s="36"/>
      <c r="E270" s="42"/>
      <c r="F270" s="43"/>
      <c r="G270" s="43"/>
      <c r="H270" s="43"/>
      <c r="I270" s="43"/>
      <c r="J270" s="34">
        <f t="shared" si="120"/>
        <v>0</v>
      </c>
      <c r="K270" s="55"/>
      <c r="L270" s="43"/>
      <c r="M270" s="34">
        <f t="shared" si="121"/>
        <v>0</v>
      </c>
      <c r="N270" s="55"/>
      <c r="O270" s="43"/>
      <c r="P270" s="33">
        <f t="shared" si="122"/>
        <v>0</v>
      </c>
      <c r="Q270" s="65">
        <f t="shared" si="123"/>
        <v>0</v>
      </c>
    </row>
    <row r="271" spans="1:17" x14ac:dyDescent="0.2">
      <c r="A271" s="91" t="s">
        <v>212</v>
      </c>
      <c r="B271" s="93"/>
      <c r="C271" s="95" t="s">
        <v>216</v>
      </c>
      <c r="D271" s="36"/>
      <c r="E271" s="37">
        <f t="shared" ref="E271:I272" si="124">E273+E275+E277+E279+E281+E283+E285+E287</f>
        <v>0</v>
      </c>
      <c r="F271" s="38">
        <f t="shared" si="124"/>
        <v>0</v>
      </c>
      <c r="G271" s="38">
        <f t="shared" si="124"/>
        <v>14350</v>
      </c>
      <c r="H271" s="38">
        <f t="shared" si="124"/>
        <v>0</v>
      </c>
      <c r="I271" s="38">
        <f t="shared" si="124"/>
        <v>0</v>
      </c>
      <c r="J271" s="40">
        <f t="shared" si="120"/>
        <v>14350</v>
      </c>
      <c r="K271" s="44">
        <f>K273+K275+K277+K279+K281+K283+K285+K287</f>
        <v>0</v>
      </c>
      <c r="L271" s="38">
        <f>L273+L275+L277+L279+L281+L283+L285+L287</f>
        <v>0</v>
      </c>
      <c r="M271" s="40">
        <f t="shared" si="121"/>
        <v>0</v>
      </c>
      <c r="N271" s="44">
        <f>N273+N275+N277+N279+N281+N283+N285+N287</f>
        <v>0</v>
      </c>
      <c r="O271" s="38">
        <f>O273+O275+O277+O279+O281+O283+O285+O287</f>
        <v>0</v>
      </c>
      <c r="P271" s="39">
        <f t="shared" si="122"/>
        <v>0</v>
      </c>
      <c r="Q271" s="66">
        <f t="shared" si="123"/>
        <v>14350</v>
      </c>
    </row>
    <row r="272" spans="1:17" x14ac:dyDescent="0.2">
      <c r="A272" s="91"/>
      <c r="B272" s="93"/>
      <c r="C272" s="95"/>
      <c r="D272" s="36"/>
      <c r="E272" s="31">
        <f t="shared" si="124"/>
        <v>0</v>
      </c>
      <c r="F272" s="32">
        <f t="shared" si="124"/>
        <v>0</v>
      </c>
      <c r="G272" s="32">
        <f t="shared" si="124"/>
        <v>0</v>
      </c>
      <c r="H272" s="32">
        <f t="shared" si="124"/>
        <v>0</v>
      </c>
      <c r="I272" s="32">
        <f t="shared" si="124"/>
        <v>0</v>
      </c>
      <c r="J272" s="34">
        <f t="shared" si="120"/>
        <v>0</v>
      </c>
      <c r="K272" s="57">
        <f>K274+K276+K278+K280+K282+K284+K286+K288</f>
        <v>0</v>
      </c>
      <c r="L272" s="32">
        <f>L274+L276+L278+L280+L282+L284+L286+L288</f>
        <v>0</v>
      </c>
      <c r="M272" s="34">
        <f t="shared" si="121"/>
        <v>0</v>
      </c>
      <c r="N272" s="57">
        <f>N274+N276+N278+N280+N282+N284+N286+N288</f>
        <v>0</v>
      </c>
      <c r="O272" s="32">
        <f>O274+O276+O278+O280+O282+O284+O286+O288</f>
        <v>0</v>
      </c>
      <c r="P272" s="33">
        <f t="shared" si="122"/>
        <v>0</v>
      </c>
      <c r="Q272" s="65">
        <f t="shared" si="123"/>
        <v>0</v>
      </c>
    </row>
    <row r="273" spans="1:17" x14ac:dyDescent="0.2">
      <c r="A273" s="91"/>
      <c r="B273" s="93" t="s">
        <v>217</v>
      </c>
      <c r="C273" s="95" t="s">
        <v>218</v>
      </c>
      <c r="D273" s="36"/>
      <c r="E273" s="37">
        <v>0</v>
      </c>
      <c r="F273" s="38">
        <v>0</v>
      </c>
      <c r="G273" s="38">
        <v>3000</v>
      </c>
      <c r="H273" s="38">
        <v>0</v>
      </c>
      <c r="I273" s="38">
        <v>0</v>
      </c>
      <c r="J273" s="40">
        <f t="shared" si="120"/>
        <v>3000</v>
      </c>
      <c r="K273" s="44">
        <v>0</v>
      </c>
      <c r="L273" s="38">
        <v>0</v>
      </c>
      <c r="M273" s="40">
        <f t="shared" si="121"/>
        <v>0</v>
      </c>
      <c r="N273" s="44">
        <v>0</v>
      </c>
      <c r="O273" s="38">
        <v>0</v>
      </c>
      <c r="P273" s="39">
        <f t="shared" si="122"/>
        <v>0</v>
      </c>
      <c r="Q273" s="66">
        <f t="shared" si="123"/>
        <v>3000</v>
      </c>
    </row>
    <row r="274" spans="1:17" x14ac:dyDescent="0.2">
      <c r="A274" s="91"/>
      <c r="B274" s="93"/>
      <c r="C274" s="95"/>
      <c r="D274" s="36"/>
      <c r="E274" s="42"/>
      <c r="F274" s="43"/>
      <c r="G274" s="43"/>
      <c r="H274" s="43"/>
      <c r="I274" s="43"/>
      <c r="J274" s="34">
        <f t="shared" si="120"/>
        <v>0</v>
      </c>
      <c r="K274" s="55"/>
      <c r="L274" s="43"/>
      <c r="M274" s="34">
        <f t="shared" si="121"/>
        <v>0</v>
      </c>
      <c r="N274" s="55"/>
      <c r="O274" s="43"/>
      <c r="P274" s="33">
        <f t="shared" si="122"/>
        <v>0</v>
      </c>
      <c r="Q274" s="65">
        <f t="shared" si="123"/>
        <v>0</v>
      </c>
    </row>
    <row r="275" spans="1:17" ht="12.75" customHeight="1" x14ac:dyDescent="0.2">
      <c r="A275" s="91"/>
      <c r="B275" s="93" t="s">
        <v>219</v>
      </c>
      <c r="C275" s="95" t="s">
        <v>220</v>
      </c>
      <c r="D275" s="36"/>
      <c r="E275" s="37">
        <v>0</v>
      </c>
      <c r="F275" s="38">
        <v>0</v>
      </c>
      <c r="G275" s="38">
        <v>150</v>
      </c>
      <c r="H275" s="38">
        <v>0</v>
      </c>
      <c r="I275" s="38">
        <v>0</v>
      </c>
      <c r="J275" s="40">
        <f t="shared" si="120"/>
        <v>150</v>
      </c>
      <c r="K275" s="44">
        <v>0</v>
      </c>
      <c r="L275" s="38">
        <v>0</v>
      </c>
      <c r="M275" s="40">
        <f t="shared" si="121"/>
        <v>0</v>
      </c>
      <c r="N275" s="44">
        <v>0</v>
      </c>
      <c r="O275" s="38">
        <v>0</v>
      </c>
      <c r="P275" s="39">
        <f t="shared" si="122"/>
        <v>0</v>
      </c>
      <c r="Q275" s="66">
        <f t="shared" si="123"/>
        <v>150</v>
      </c>
    </row>
    <row r="276" spans="1:17" x14ac:dyDescent="0.2">
      <c r="A276" s="91"/>
      <c r="B276" s="93"/>
      <c r="C276" s="95"/>
      <c r="D276" s="36"/>
      <c r="E276" s="42"/>
      <c r="F276" s="43"/>
      <c r="G276" s="43"/>
      <c r="H276" s="43"/>
      <c r="I276" s="43"/>
      <c r="J276" s="34">
        <f t="shared" si="120"/>
        <v>0</v>
      </c>
      <c r="K276" s="55"/>
      <c r="L276" s="43"/>
      <c r="M276" s="34">
        <f t="shared" si="121"/>
        <v>0</v>
      </c>
      <c r="N276" s="55"/>
      <c r="O276" s="43"/>
      <c r="P276" s="33">
        <f t="shared" si="122"/>
        <v>0</v>
      </c>
      <c r="Q276" s="65">
        <f t="shared" si="123"/>
        <v>0</v>
      </c>
    </row>
    <row r="277" spans="1:17" x14ac:dyDescent="0.2">
      <c r="A277" s="91"/>
      <c r="B277" s="93" t="s">
        <v>221</v>
      </c>
      <c r="C277" s="95" t="s">
        <v>222</v>
      </c>
      <c r="D277" s="36"/>
      <c r="E277" s="37">
        <v>0</v>
      </c>
      <c r="F277" s="38">
        <v>0</v>
      </c>
      <c r="G277" s="38">
        <v>700</v>
      </c>
      <c r="H277" s="38">
        <v>0</v>
      </c>
      <c r="I277" s="38">
        <v>0</v>
      </c>
      <c r="J277" s="40">
        <f t="shared" si="120"/>
        <v>700</v>
      </c>
      <c r="K277" s="44">
        <v>0</v>
      </c>
      <c r="L277" s="38">
        <v>0</v>
      </c>
      <c r="M277" s="40">
        <f t="shared" si="121"/>
        <v>0</v>
      </c>
      <c r="N277" s="44">
        <v>0</v>
      </c>
      <c r="O277" s="38">
        <v>0</v>
      </c>
      <c r="P277" s="39">
        <f t="shared" si="122"/>
        <v>0</v>
      </c>
      <c r="Q277" s="66">
        <f t="shared" si="123"/>
        <v>700</v>
      </c>
    </row>
    <row r="278" spans="1:17" x14ac:dyDescent="0.2">
      <c r="A278" s="91"/>
      <c r="B278" s="93"/>
      <c r="C278" s="95"/>
      <c r="D278" s="36"/>
      <c r="E278" s="42"/>
      <c r="F278" s="43"/>
      <c r="G278" s="43"/>
      <c r="H278" s="43"/>
      <c r="I278" s="43"/>
      <c r="J278" s="34">
        <f t="shared" si="120"/>
        <v>0</v>
      </c>
      <c r="K278" s="55"/>
      <c r="L278" s="43"/>
      <c r="M278" s="34">
        <f t="shared" ref="M278:M321" si="125">SUM(K278:L278)</f>
        <v>0</v>
      </c>
      <c r="N278" s="55"/>
      <c r="O278" s="43"/>
      <c r="P278" s="33">
        <f t="shared" si="122"/>
        <v>0</v>
      </c>
      <c r="Q278" s="65">
        <f t="shared" si="123"/>
        <v>0</v>
      </c>
    </row>
    <row r="279" spans="1:17" x14ac:dyDescent="0.2">
      <c r="A279" s="91"/>
      <c r="B279" s="93" t="s">
        <v>223</v>
      </c>
      <c r="C279" s="95" t="s">
        <v>224</v>
      </c>
      <c r="D279" s="36"/>
      <c r="E279" s="37">
        <v>0</v>
      </c>
      <c r="F279" s="38">
        <v>0</v>
      </c>
      <c r="G279" s="38">
        <v>0</v>
      </c>
      <c r="H279" s="38">
        <v>0</v>
      </c>
      <c r="I279" s="38">
        <v>0</v>
      </c>
      <c r="J279" s="40">
        <f t="shared" si="120"/>
        <v>0</v>
      </c>
      <c r="K279" s="44">
        <v>0</v>
      </c>
      <c r="L279" s="38">
        <v>0</v>
      </c>
      <c r="M279" s="40">
        <f t="shared" si="125"/>
        <v>0</v>
      </c>
      <c r="N279" s="44">
        <v>0</v>
      </c>
      <c r="O279" s="38">
        <v>0</v>
      </c>
      <c r="P279" s="39">
        <f t="shared" si="122"/>
        <v>0</v>
      </c>
      <c r="Q279" s="66">
        <f t="shared" si="123"/>
        <v>0</v>
      </c>
    </row>
    <row r="280" spans="1:17" x14ac:dyDescent="0.2">
      <c r="A280" s="91"/>
      <c r="B280" s="93"/>
      <c r="C280" s="95"/>
      <c r="D280" s="36"/>
      <c r="E280" s="42"/>
      <c r="F280" s="43"/>
      <c r="G280" s="43"/>
      <c r="H280" s="43"/>
      <c r="I280" s="43"/>
      <c r="J280" s="34">
        <f t="shared" si="120"/>
        <v>0</v>
      </c>
      <c r="K280" s="55"/>
      <c r="L280" s="43"/>
      <c r="M280" s="34">
        <f t="shared" si="125"/>
        <v>0</v>
      </c>
      <c r="N280" s="55"/>
      <c r="O280" s="43"/>
      <c r="P280" s="33">
        <f t="shared" si="122"/>
        <v>0</v>
      </c>
      <c r="Q280" s="65">
        <f t="shared" si="123"/>
        <v>0</v>
      </c>
    </row>
    <row r="281" spans="1:17" ht="12.75" customHeight="1" x14ac:dyDescent="0.2">
      <c r="A281" s="91"/>
      <c r="B281" s="93" t="s">
        <v>225</v>
      </c>
      <c r="C281" s="95" t="s">
        <v>226</v>
      </c>
      <c r="D281" s="36"/>
      <c r="E281" s="37">
        <v>0</v>
      </c>
      <c r="F281" s="38">
        <v>0</v>
      </c>
      <c r="G281" s="38">
        <v>8000</v>
      </c>
      <c r="H281" s="38">
        <v>0</v>
      </c>
      <c r="I281" s="38">
        <v>0</v>
      </c>
      <c r="J281" s="40">
        <f t="shared" si="120"/>
        <v>8000</v>
      </c>
      <c r="K281" s="44">
        <v>0</v>
      </c>
      <c r="L281" s="38">
        <v>0</v>
      </c>
      <c r="M281" s="40">
        <f t="shared" si="125"/>
        <v>0</v>
      </c>
      <c r="N281" s="44">
        <v>0</v>
      </c>
      <c r="O281" s="38">
        <v>0</v>
      </c>
      <c r="P281" s="39">
        <f t="shared" si="122"/>
        <v>0</v>
      </c>
      <c r="Q281" s="66">
        <f t="shared" si="123"/>
        <v>8000</v>
      </c>
    </row>
    <row r="282" spans="1:17" x14ac:dyDescent="0.2">
      <c r="A282" s="91"/>
      <c r="B282" s="93"/>
      <c r="C282" s="95"/>
      <c r="D282" s="36"/>
      <c r="E282" s="42"/>
      <c r="F282" s="43"/>
      <c r="G282" s="43"/>
      <c r="H282" s="43"/>
      <c r="I282" s="43"/>
      <c r="J282" s="34">
        <f t="shared" si="120"/>
        <v>0</v>
      </c>
      <c r="K282" s="55"/>
      <c r="L282" s="43"/>
      <c r="M282" s="34">
        <f t="shared" si="125"/>
        <v>0</v>
      </c>
      <c r="N282" s="55"/>
      <c r="O282" s="43"/>
      <c r="P282" s="33">
        <f t="shared" si="122"/>
        <v>0</v>
      </c>
      <c r="Q282" s="65">
        <f t="shared" si="123"/>
        <v>0</v>
      </c>
    </row>
    <row r="283" spans="1:17" ht="12.75" customHeight="1" x14ac:dyDescent="0.2">
      <c r="A283" s="91"/>
      <c r="B283" s="93" t="s">
        <v>227</v>
      </c>
      <c r="C283" s="95" t="s">
        <v>228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20"/>
        <v>500</v>
      </c>
      <c r="K283" s="44">
        <v>0</v>
      </c>
      <c r="L283" s="38">
        <v>0</v>
      </c>
      <c r="M283" s="40">
        <f t="shared" si="125"/>
        <v>0</v>
      </c>
      <c r="N283" s="44">
        <v>0</v>
      </c>
      <c r="O283" s="38">
        <v>0</v>
      </c>
      <c r="P283" s="39">
        <f t="shared" si="122"/>
        <v>0</v>
      </c>
      <c r="Q283" s="66">
        <f t="shared" si="123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/>
      <c r="H284" s="43"/>
      <c r="I284" s="43"/>
      <c r="J284" s="34">
        <f t="shared" si="120"/>
        <v>0</v>
      </c>
      <c r="K284" s="55"/>
      <c r="L284" s="43"/>
      <c r="M284" s="34">
        <f t="shared" si="125"/>
        <v>0</v>
      </c>
      <c r="N284" s="55"/>
      <c r="O284" s="43"/>
      <c r="P284" s="33">
        <f t="shared" si="122"/>
        <v>0</v>
      </c>
      <c r="Q284" s="65">
        <f t="shared" si="123"/>
        <v>0</v>
      </c>
    </row>
    <row r="285" spans="1:17" ht="12.75" customHeight="1" x14ac:dyDescent="0.2">
      <c r="A285" s="91"/>
      <c r="B285" s="93" t="s">
        <v>229</v>
      </c>
      <c r="C285" s="95" t="s">
        <v>230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20"/>
        <v>500</v>
      </c>
      <c r="K285" s="44">
        <v>0</v>
      </c>
      <c r="L285" s="38">
        <v>0</v>
      </c>
      <c r="M285" s="40">
        <f t="shared" si="125"/>
        <v>0</v>
      </c>
      <c r="N285" s="44">
        <v>0</v>
      </c>
      <c r="O285" s="38">
        <v>0</v>
      </c>
      <c r="P285" s="39">
        <f t="shared" si="122"/>
        <v>0</v>
      </c>
      <c r="Q285" s="66">
        <f t="shared" si="123"/>
        <v>500</v>
      </c>
    </row>
    <row r="286" spans="1:17" x14ac:dyDescent="0.2">
      <c r="A286" s="91"/>
      <c r="B286" s="93"/>
      <c r="C286" s="95"/>
      <c r="D286" s="36"/>
      <c r="E286" s="42"/>
      <c r="F286" s="43"/>
      <c r="G286" s="43"/>
      <c r="H286" s="43"/>
      <c r="I286" s="43"/>
      <c r="J286" s="34">
        <f t="shared" si="120"/>
        <v>0</v>
      </c>
      <c r="K286" s="55"/>
      <c r="L286" s="43"/>
      <c r="M286" s="34">
        <f t="shared" si="125"/>
        <v>0</v>
      </c>
      <c r="N286" s="55"/>
      <c r="O286" s="43"/>
      <c r="P286" s="33">
        <f t="shared" si="122"/>
        <v>0</v>
      </c>
      <c r="Q286" s="65">
        <f t="shared" si="123"/>
        <v>0</v>
      </c>
    </row>
    <row r="287" spans="1:17" ht="12.75" customHeight="1" x14ac:dyDescent="0.2">
      <c r="A287" s="91"/>
      <c r="B287" s="93" t="s">
        <v>231</v>
      </c>
      <c r="C287" s="95" t="s">
        <v>232</v>
      </c>
      <c r="D287" s="36"/>
      <c r="E287" s="37">
        <v>0</v>
      </c>
      <c r="F287" s="38">
        <v>0</v>
      </c>
      <c r="G287" s="38">
        <v>1500</v>
      </c>
      <c r="H287" s="38">
        <v>0</v>
      </c>
      <c r="I287" s="38">
        <v>0</v>
      </c>
      <c r="J287" s="40">
        <f t="shared" si="120"/>
        <v>1500</v>
      </c>
      <c r="K287" s="44">
        <v>0</v>
      </c>
      <c r="L287" s="38">
        <v>0</v>
      </c>
      <c r="M287" s="40">
        <f t="shared" si="125"/>
        <v>0</v>
      </c>
      <c r="N287" s="44">
        <v>0</v>
      </c>
      <c r="O287" s="38">
        <v>0</v>
      </c>
      <c r="P287" s="39">
        <f t="shared" si="122"/>
        <v>0</v>
      </c>
      <c r="Q287" s="66">
        <f t="shared" si="123"/>
        <v>1500</v>
      </c>
    </row>
    <row r="288" spans="1:17" x14ac:dyDescent="0.2">
      <c r="A288" s="91"/>
      <c r="B288" s="93"/>
      <c r="C288" s="95"/>
      <c r="D288" s="36"/>
      <c r="E288" s="42"/>
      <c r="F288" s="43"/>
      <c r="G288" s="43"/>
      <c r="H288" s="43"/>
      <c r="I288" s="43"/>
      <c r="J288" s="34">
        <f t="shared" si="120"/>
        <v>0</v>
      </c>
      <c r="K288" s="55"/>
      <c r="L288" s="43"/>
      <c r="M288" s="34">
        <f t="shared" si="125"/>
        <v>0</v>
      </c>
      <c r="N288" s="55"/>
      <c r="O288" s="43"/>
      <c r="P288" s="33">
        <f t="shared" si="122"/>
        <v>0</v>
      </c>
      <c r="Q288" s="65">
        <f t="shared" si="123"/>
        <v>0</v>
      </c>
    </row>
    <row r="289" spans="1:17" x14ac:dyDescent="0.2">
      <c r="A289" s="91" t="s">
        <v>212</v>
      </c>
      <c r="B289" s="97"/>
      <c r="C289" s="99" t="s">
        <v>233</v>
      </c>
      <c r="D289" s="36"/>
      <c r="E289" s="37">
        <v>0</v>
      </c>
      <c r="F289" s="38">
        <v>0</v>
      </c>
      <c r="G289" s="38">
        <v>15300</v>
      </c>
      <c r="H289" s="38">
        <v>0</v>
      </c>
      <c r="I289" s="38">
        <v>0</v>
      </c>
      <c r="J289" s="40">
        <f t="shared" si="120"/>
        <v>15300</v>
      </c>
      <c r="K289" s="44">
        <v>0</v>
      </c>
      <c r="L289" s="38">
        <v>0</v>
      </c>
      <c r="M289" s="40">
        <f t="shared" si="125"/>
        <v>0</v>
      </c>
      <c r="N289" s="44">
        <v>0</v>
      </c>
      <c r="O289" s="38">
        <v>0</v>
      </c>
      <c r="P289" s="39">
        <f t="shared" si="122"/>
        <v>0</v>
      </c>
      <c r="Q289" s="66">
        <f t="shared" si="123"/>
        <v>15300</v>
      </c>
    </row>
    <row r="290" spans="1:17" x14ac:dyDescent="0.2">
      <c r="A290" s="91"/>
      <c r="B290" s="98"/>
      <c r="C290" s="100"/>
      <c r="D290" s="36"/>
      <c r="E290" s="42"/>
      <c r="F290" s="43"/>
      <c r="G290" s="43"/>
      <c r="H290" s="43"/>
      <c r="I290" s="43"/>
      <c r="J290" s="34">
        <f t="shared" si="120"/>
        <v>0</v>
      </c>
      <c r="K290" s="55"/>
      <c r="L290" s="43"/>
      <c r="M290" s="34">
        <f t="shared" si="125"/>
        <v>0</v>
      </c>
      <c r="N290" s="55"/>
      <c r="O290" s="43"/>
      <c r="P290" s="33">
        <f t="shared" si="122"/>
        <v>0</v>
      </c>
      <c r="Q290" s="65">
        <f t="shared" si="123"/>
        <v>0</v>
      </c>
    </row>
    <row r="291" spans="1:17" x14ac:dyDescent="0.2">
      <c r="A291" s="91" t="s">
        <v>212</v>
      </c>
      <c r="B291" s="97"/>
      <c r="C291" s="99" t="s">
        <v>234</v>
      </c>
      <c r="D291" s="36"/>
      <c r="E291" s="37">
        <v>0</v>
      </c>
      <c r="F291" s="38">
        <v>0</v>
      </c>
      <c r="G291" s="38">
        <v>50</v>
      </c>
      <c r="H291" s="38">
        <v>0</v>
      </c>
      <c r="I291" s="38">
        <v>0</v>
      </c>
      <c r="J291" s="40">
        <f t="shared" si="120"/>
        <v>50</v>
      </c>
      <c r="K291" s="44">
        <v>0</v>
      </c>
      <c r="L291" s="38">
        <v>0</v>
      </c>
      <c r="M291" s="40">
        <f t="shared" si="125"/>
        <v>0</v>
      </c>
      <c r="N291" s="44">
        <v>0</v>
      </c>
      <c r="O291" s="38">
        <v>0</v>
      </c>
      <c r="P291" s="39">
        <f t="shared" si="122"/>
        <v>0</v>
      </c>
      <c r="Q291" s="66">
        <f t="shared" si="123"/>
        <v>50</v>
      </c>
    </row>
    <row r="292" spans="1:17" x14ac:dyDescent="0.2">
      <c r="A292" s="91"/>
      <c r="B292" s="98"/>
      <c r="C292" s="100"/>
      <c r="D292" s="36"/>
      <c r="E292" s="42"/>
      <c r="F292" s="43"/>
      <c r="G292" s="43"/>
      <c r="H292" s="43"/>
      <c r="I292" s="43"/>
      <c r="J292" s="34">
        <f t="shared" ref="J292:J321" si="126">SUM(E292:I292)</f>
        <v>0</v>
      </c>
      <c r="K292" s="55"/>
      <c r="L292" s="43"/>
      <c r="M292" s="34">
        <f t="shared" si="125"/>
        <v>0</v>
      </c>
      <c r="N292" s="55"/>
      <c r="O292" s="43"/>
      <c r="P292" s="33">
        <f t="shared" si="122"/>
        <v>0</v>
      </c>
      <c r="Q292" s="65">
        <f t="shared" si="123"/>
        <v>0</v>
      </c>
    </row>
    <row r="293" spans="1:17" ht="12.75" customHeight="1" x14ac:dyDescent="0.2">
      <c r="A293" s="91" t="s">
        <v>212</v>
      </c>
      <c r="B293" s="93"/>
      <c r="C293" s="95" t="s">
        <v>235</v>
      </c>
      <c r="D293" s="36"/>
      <c r="E293" s="37">
        <f>E295+E297+E299+E301+E303+E309+E311+E313</f>
        <v>0</v>
      </c>
      <c r="F293" s="38">
        <f>F295+F297+F299+F301+F303+F309+F311+F313</f>
        <v>0</v>
      </c>
      <c r="G293" s="38">
        <f>G295+G297+G299+G301+G303+G305+G307+G309+G311+G313+G315</f>
        <v>51107</v>
      </c>
      <c r="H293" s="38">
        <f>H295+H297+H299+H301+H303+H309+H311+H313</f>
        <v>0</v>
      </c>
      <c r="I293" s="38">
        <f>I295+I297+I299+I301+I303+I309+I311+I313</f>
        <v>0</v>
      </c>
      <c r="J293" s="40">
        <f t="shared" si="126"/>
        <v>51107</v>
      </c>
      <c r="K293" s="44">
        <f>K295+K297+K299+K301+K303+K305+K307+K309</f>
        <v>0</v>
      </c>
      <c r="L293" s="38">
        <f>L295+L297+L299+L301+L303+L305+L307+L309</f>
        <v>0</v>
      </c>
      <c r="M293" s="40">
        <f t="shared" si="125"/>
        <v>0</v>
      </c>
      <c r="N293" s="44">
        <f>N295+N297+N299+N301+N303+N305+N307+N309</f>
        <v>0</v>
      </c>
      <c r="O293" s="38">
        <f>O295+O297+O299+O301+O303+O305+O307+O309</f>
        <v>0</v>
      </c>
      <c r="P293" s="39">
        <f t="shared" si="122"/>
        <v>0</v>
      </c>
      <c r="Q293" s="66">
        <f t="shared" si="123"/>
        <v>51107</v>
      </c>
    </row>
    <row r="294" spans="1:17" x14ac:dyDescent="0.2">
      <c r="A294" s="91"/>
      <c r="B294" s="93"/>
      <c r="C294" s="95"/>
      <c r="D294" s="36"/>
      <c r="E294" s="31">
        <f>E296+E298+E300+E302+E304+E306+E308+E310+E312+E314</f>
        <v>0</v>
      </c>
      <c r="F294" s="32">
        <f>F296+F298+F300+F302+F304+F306+F308+F310+F312+F314</f>
        <v>0</v>
      </c>
      <c r="G294" s="32">
        <f>G296+G298+G300+G302+G304+G306+G308+G310+G312+G314+G316</f>
        <v>0</v>
      </c>
      <c r="H294" s="32">
        <f>H296+H298+H300+H302+H304+H306+H308+H310+H312+H314</f>
        <v>0</v>
      </c>
      <c r="I294" s="32">
        <f>I296+I298+I300+I302+I304+I306+I308+I310+I312+I314</f>
        <v>0</v>
      </c>
      <c r="J294" s="34">
        <f t="shared" si="126"/>
        <v>0</v>
      </c>
      <c r="K294" s="57">
        <f>K296+K298+K300+K302+K304+K306+K308+K310+K312+K314</f>
        <v>0</v>
      </c>
      <c r="L294" s="32">
        <f>L296+L298+L300+L302+L304+L306+L308+L310+L312+L314</f>
        <v>0</v>
      </c>
      <c r="M294" s="34">
        <f t="shared" si="125"/>
        <v>0</v>
      </c>
      <c r="N294" s="57">
        <f>N296+N298+N300+N302+N304+N306+N308+N310+N312+N314</f>
        <v>0</v>
      </c>
      <c r="O294" s="32">
        <f>O296+O298+O300+O302+O304+O306+O308+O310+O312+O314</f>
        <v>0</v>
      </c>
      <c r="P294" s="33">
        <f t="shared" si="122"/>
        <v>0</v>
      </c>
      <c r="Q294" s="65">
        <f t="shared" si="123"/>
        <v>0</v>
      </c>
    </row>
    <row r="295" spans="1:17" x14ac:dyDescent="0.2">
      <c r="A295" s="91"/>
      <c r="B295" s="93" t="s">
        <v>236</v>
      </c>
      <c r="C295" s="95" t="s">
        <v>237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6"/>
        <v>2000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2"/>
        <v>0</v>
      </c>
      <c r="Q295" s="66">
        <f t="shared" si="123"/>
        <v>2000</v>
      </c>
    </row>
    <row r="296" spans="1:17" x14ac:dyDescent="0.2">
      <c r="A296" s="91"/>
      <c r="B296" s="93"/>
      <c r="C296" s="95"/>
      <c r="D296" s="36"/>
      <c r="E296" s="42"/>
      <c r="F296" s="43"/>
      <c r="G296" s="43"/>
      <c r="H296" s="43"/>
      <c r="I296" s="43"/>
      <c r="J296" s="34">
        <f t="shared" si="126"/>
        <v>0</v>
      </c>
      <c r="K296" s="55"/>
      <c r="L296" s="43"/>
      <c r="M296" s="34">
        <f t="shared" si="125"/>
        <v>0</v>
      </c>
      <c r="N296" s="55"/>
      <c r="O296" s="43"/>
      <c r="P296" s="33">
        <f t="shared" si="122"/>
        <v>0</v>
      </c>
      <c r="Q296" s="65">
        <f t="shared" si="123"/>
        <v>0</v>
      </c>
    </row>
    <row r="297" spans="1:17" x14ac:dyDescent="0.2">
      <c r="A297" s="91"/>
      <c r="B297" s="93" t="s">
        <v>238</v>
      </c>
      <c r="C297" s="95" t="s">
        <v>239</v>
      </c>
      <c r="D297" s="36"/>
      <c r="E297" s="37">
        <v>0</v>
      </c>
      <c r="F297" s="38">
        <v>0</v>
      </c>
      <c r="G297" s="38">
        <v>5800</v>
      </c>
      <c r="H297" s="38">
        <v>0</v>
      </c>
      <c r="I297" s="38">
        <v>0</v>
      </c>
      <c r="J297" s="40">
        <f t="shared" si="126"/>
        <v>5800</v>
      </c>
      <c r="K297" s="44">
        <v>0</v>
      </c>
      <c r="L297" s="38">
        <v>0</v>
      </c>
      <c r="M297" s="40">
        <f t="shared" si="125"/>
        <v>0</v>
      </c>
      <c r="N297" s="44">
        <v>0</v>
      </c>
      <c r="O297" s="38">
        <v>0</v>
      </c>
      <c r="P297" s="39">
        <f t="shared" si="122"/>
        <v>0</v>
      </c>
      <c r="Q297" s="66">
        <f t="shared" si="123"/>
        <v>5800</v>
      </c>
    </row>
    <row r="298" spans="1:17" x14ac:dyDescent="0.2">
      <c r="A298" s="91"/>
      <c r="B298" s="93"/>
      <c r="C298" s="95"/>
      <c r="D298" s="36"/>
      <c r="E298" s="42"/>
      <c r="F298" s="43"/>
      <c r="G298" s="43"/>
      <c r="H298" s="43"/>
      <c r="I298" s="43"/>
      <c r="J298" s="34">
        <f t="shared" si="126"/>
        <v>0</v>
      </c>
      <c r="K298" s="55"/>
      <c r="L298" s="43"/>
      <c r="M298" s="34">
        <f t="shared" si="125"/>
        <v>0</v>
      </c>
      <c r="N298" s="55"/>
      <c r="O298" s="43"/>
      <c r="P298" s="33">
        <f t="shared" si="122"/>
        <v>0</v>
      </c>
      <c r="Q298" s="65">
        <f t="shared" si="123"/>
        <v>0</v>
      </c>
    </row>
    <row r="299" spans="1:17" x14ac:dyDescent="0.2">
      <c r="A299" s="91"/>
      <c r="B299" s="93" t="s">
        <v>240</v>
      </c>
      <c r="C299" s="95" t="s">
        <v>241</v>
      </c>
      <c r="D299" s="36"/>
      <c r="E299" s="37">
        <v>0</v>
      </c>
      <c r="F299" s="38">
        <v>0</v>
      </c>
      <c r="G299" s="38">
        <v>5000</v>
      </c>
      <c r="H299" s="38">
        <v>0</v>
      </c>
      <c r="I299" s="38">
        <v>0</v>
      </c>
      <c r="J299" s="40">
        <f t="shared" si="126"/>
        <v>5000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2"/>
        <v>0</v>
      </c>
      <c r="Q299" s="66">
        <f t="shared" si="123"/>
        <v>5000</v>
      </c>
    </row>
    <row r="300" spans="1:17" x14ac:dyDescent="0.2">
      <c r="A300" s="91"/>
      <c r="B300" s="93"/>
      <c r="C300" s="95"/>
      <c r="D300" s="36"/>
      <c r="E300" s="42"/>
      <c r="F300" s="43"/>
      <c r="G300" s="43"/>
      <c r="H300" s="43"/>
      <c r="I300" s="43"/>
      <c r="J300" s="34">
        <f t="shared" si="126"/>
        <v>0</v>
      </c>
      <c r="K300" s="55"/>
      <c r="L300" s="43"/>
      <c r="M300" s="34">
        <f t="shared" si="125"/>
        <v>0</v>
      </c>
      <c r="N300" s="55"/>
      <c r="O300" s="43"/>
      <c r="P300" s="33">
        <f t="shared" si="122"/>
        <v>0</v>
      </c>
      <c r="Q300" s="65">
        <f t="shared" si="123"/>
        <v>0</v>
      </c>
    </row>
    <row r="301" spans="1:17" x14ac:dyDescent="0.2">
      <c r="A301" s="91"/>
      <c r="B301" s="93" t="s">
        <v>242</v>
      </c>
      <c r="C301" s="95" t="s">
        <v>243</v>
      </c>
      <c r="D301" s="36"/>
      <c r="E301" s="37">
        <v>0</v>
      </c>
      <c r="F301" s="38">
        <v>0</v>
      </c>
      <c r="G301" s="38">
        <v>106</v>
      </c>
      <c r="H301" s="38">
        <v>0</v>
      </c>
      <c r="I301" s="38">
        <v>0</v>
      </c>
      <c r="J301" s="40">
        <f t="shared" si="126"/>
        <v>106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2"/>
        <v>0</v>
      </c>
      <c r="Q301" s="66">
        <f t="shared" si="123"/>
        <v>106</v>
      </c>
    </row>
    <row r="302" spans="1:17" x14ac:dyDescent="0.2">
      <c r="A302" s="91"/>
      <c r="B302" s="93"/>
      <c r="C302" s="95"/>
      <c r="D302" s="36"/>
      <c r="E302" s="42"/>
      <c r="F302" s="43"/>
      <c r="G302" s="43"/>
      <c r="H302" s="43"/>
      <c r="I302" s="43"/>
      <c r="J302" s="34">
        <f t="shared" si="126"/>
        <v>0</v>
      </c>
      <c r="K302" s="55"/>
      <c r="L302" s="43"/>
      <c r="M302" s="34">
        <f t="shared" si="125"/>
        <v>0</v>
      </c>
      <c r="N302" s="55"/>
      <c r="O302" s="43"/>
      <c r="P302" s="33">
        <f t="shared" si="122"/>
        <v>0</v>
      </c>
      <c r="Q302" s="65">
        <f t="shared" si="123"/>
        <v>0</v>
      </c>
    </row>
    <row r="303" spans="1:17" x14ac:dyDescent="0.2">
      <c r="A303" s="91"/>
      <c r="B303" s="93" t="s">
        <v>244</v>
      </c>
      <c r="C303" s="95" t="s">
        <v>245</v>
      </c>
      <c r="D303" s="36"/>
      <c r="E303" s="37">
        <v>0</v>
      </c>
      <c r="F303" s="38">
        <v>0</v>
      </c>
      <c r="G303" s="38">
        <v>2300</v>
      </c>
      <c r="H303" s="38">
        <v>0</v>
      </c>
      <c r="I303" s="38">
        <v>0</v>
      </c>
      <c r="J303" s="40">
        <f t="shared" si="126"/>
        <v>2300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2"/>
        <v>0</v>
      </c>
      <c r="Q303" s="66">
        <f t="shared" si="123"/>
        <v>2300</v>
      </c>
    </row>
    <row r="304" spans="1:17" x14ac:dyDescent="0.2">
      <c r="A304" s="91"/>
      <c r="B304" s="93"/>
      <c r="C304" s="95"/>
      <c r="D304" s="36"/>
      <c r="E304" s="42"/>
      <c r="F304" s="43"/>
      <c r="G304" s="43"/>
      <c r="H304" s="43"/>
      <c r="I304" s="43"/>
      <c r="J304" s="34">
        <f t="shared" si="126"/>
        <v>0</v>
      </c>
      <c r="K304" s="55"/>
      <c r="L304" s="43"/>
      <c r="M304" s="34">
        <f t="shared" si="125"/>
        <v>0</v>
      </c>
      <c r="N304" s="55"/>
      <c r="O304" s="43"/>
      <c r="P304" s="33">
        <f t="shared" si="122"/>
        <v>0</v>
      </c>
      <c r="Q304" s="65">
        <f t="shared" si="123"/>
        <v>0</v>
      </c>
    </row>
    <row r="305" spans="1:17" x14ac:dyDescent="0.2">
      <c r="A305" s="91"/>
      <c r="B305" s="93" t="s">
        <v>246</v>
      </c>
      <c r="C305" s="95" t="s">
        <v>247</v>
      </c>
      <c r="D305" s="36"/>
      <c r="E305" s="37">
        <v>0</v>
      </c>
      <c r="F305" s="38">
        <v>0</v>
      </c>
      <c r="G305" s="38">
        <v>13700</v>
      </c>
      <c r="H305" s="38">
        <v>0</v>
      </c>
      <c r="I305" s="38">
        <v>0</v>
      </c>
      <c r="J305" s="40">
        <f t="shared" si="126"/>
        <v>13700</v>
      </c>
      <c r="K305" s="44">
        <v>0</v>
      </c>
      <c r="L305" s="38">
        <v>0</v>
      </c>
      <c r="M305" s="40">
        <f t="shared" si="125"/>
        <v>0</v>
      </c>
      <c r="N305" s="44">
        <v>0</v>
      </c>
      <c r="O305" s="38">
        <v>0</v>
      </c>
      <c r="P305" s="39">
        <f t="shared" si="122"/>
        <v>0</v>
      </c>
      <c r="Q305" s="66">
        <f t="shared" si="123"/>
        <v>13700</v>
      </c>
    </row>
    <row r="306" spans="1:17" x14ac:dyDescent="0.2">
      <c r="A306" s="91"/>
      <c r="B306" s="93"/>
      <c r="C306" s="95"/>
      <c r="D306" s="36"/>
      <c r="E306" s="42"/>
      <c r="F306" s="43"/>
      <c r="G306" s="43"/>
      <c r="H306" s="43"/>
      <c r="I306" s="43"/>
      <c r="J306" s="34">
        <f t="shared" si="126"/>
        <v>0</v>
      </c>
      <c r="K306" s="55"/>
      <c r="L306" s="43"/>
      <c r="M306" s="34">
        <f t="shared" si="125"/>
        <v>0</v>
      </c>
      <c r="N306" s="55"/>
      <c r="O306" s="43"/>
      <c r="P306" s="33">
        <f t="shared" si="122"/>
        <v>0</v>
      </c>
      <c r="Q306" s="65">
        <f t="shared" si="123"/>
        <v>0</v>
      </c>
    </row>
    <row r="307" spans="1:17" x14ac:dyDescent="0.2">
      <c r="A307" s="91"/>
      <c r="B307" s="93" t="s">
        <v>248</v>
      </c>
      <c r="C307" s="95" t="s">
        <v>249</v>
      </c>
      <c r="D307" s="36"/>
      <c r="E307" s="37">
        <v>0</v>
      </c>
      <c r="F307" s="38">
        <v>0</v>
      </c>
      <c r="G307" s="38">
        <v>6200</v>
      </c>
      <c r="H307" s="38">
        <v>0</v>
      </c>
      <c r="I307" s="38">
        <v>0</v>
      </c>
      <c r="J307" s="40">
        <f t="shared" si="126"/>
        <v>6200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22"/>
        <v>0</v>
      </c>
      <c r="Q307" s="66">
        <f t="shared" si="123"/>
        <v>6200</v>
      </c>
    </row>
    <row r="308" spans="1:17" x14ac:dyDescent="0.2">
      <c r="A308" s="91"/>
      <c r="B308" s="93"/>
      <c r="C308" s="95"/>
      <c r="D308" s="36"/>
      <c r="E308" s="42"/>
      <c r="F308" s="43"/>
      <c r="G308" s="43"/>
      <c r="H308" s="43"/>
      <c r="I308" s="43"/>
      <c r="J308" s="34">
        <f t="shared" si="126"/>
        <v>0</v>
      </c>
      <c r="K308" s="55"/>
      <c r="L308" s="43"/>
      <c r="M308" s="34">
        <f t="shared" si="125"/>
        <v>0</v>
      </c>
      <c r="N308" s="55"/>
      <c r="O308" s="43"/>
      <c r="P308" s="33">
        <f t="shared" si="122"/>
        <v>0</v>
      </c>
      <c r="Q308" s="65">
        <f t="shared" si="123"/>
        <v>0</v>
      </c>
    </row>
    <row r="309" spans="1:17" ht="12.75" customHeight="1" x14ac:dyDescent="0.2">
      <c r="A309" s="91"/>
      <c r="B309" s="93" t="s">
        <v>250</v>
      </c>
      <c r="C309" s="95" t="s">
        <v>251</v>
      </c>
      <c r="D309" s="36"/>
      <c r="E309" s="37">
        <v>0</v>
      </c>
      <c r="F309" s="38">
        <v>0</v>
      </c>
      <c r="G309" s="38">
        <v>3000</v>
      </c>
      <c r="H309" s="38">
        <v>0</v>
      </c>
      <c r="I309" s="38">
        <v>0</v>
      </c>
      <c r="J309" s="40">
        <f t="shared" si="126"/>
        <v>3000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22"/>
        <v>0</v>
      </c>
      <c r="Q309" s="66">
        <f t="shared" si="123"/>
        <v>3000</v>
      </c>
    </row>
    <row r="310" spans="1:17" x14ac:dyDescent="0.2">
      <c r="A310" s="91"/>
      <c r="B310" s="93"/>
      <c r="C310" s="95"/>
      <c r="D310" s="36"/>
      <c r="E310" s="42"/>
      <c r="F310" s="43"/>
      <c r="G310" s="43"/>
      <c r="H310" s="43"/>
      <c r="I310" s="43"/>
      <c r="J310" s="34">
        <f t="shared" si="126"/>
        <v>0</v>
      </c>
      <c r="K310" s="55"/>
      <c r="L310" s="43"/>
      <c r="M310" s="34">
        <f t="shared" si="125"/>
        <v>0</v>
      </c>
      <c r="N310" s="55"/>
      <c r="O310" s="43"/>
      <c r="P310" s="33">
        <f t="shared" si="122"/>
        <v>0</v>
      </c>
      <c r="Q310" s="65">
        <f t="shared" si="123"/>
        <v>0</v>
      </c>
    </row>
    <row r="311" spans="1:17" x14ac:dyDescent="0.2">
      <c r="A311" s="91"/>
      <c r="B311" s="93" t="s">
        <v>252</v>
      </c>
      <c r="C311" s="95" t="s">
        <v>253</v>
      </c>
      <c r="D311" s="36"/>
      <c r="E311" s="37">
        <v>0</v>
      </c>
      <c r="F311" s="38">
        <v>0</v>
      </c>
      <c r="G311" s="38">
        <v>12000</v>
      </c>
      <c r="H311" s="38">
        <v>0</v>
      </c>
      <c r="I311" s="38">
        <v>0</v>
      </c>
      <c r="J311" s="40">
        <f t="shared" si="126"/>
        <v>12000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22"/>
        <v>0</v>
      </c>
      <c r="Q311" s="66">
        <f t="shared" si="123"/>
        <v>12000</v>
      </c>
    </row>
    <row r="312" spans="1:17" x14ac:dyDescent="0.2">
      <c r="A312" s="91"/>
      <c r="B312" s="93"/>
      <c r="C312" s="95"/>
      <c r="D312" s="36"/>
      <c r="E312" s="42"/>
      <c r="F312" s="43"/>
      <c r="G312" s="43"/>
      <c r="H312" s="43"/>
      <c r="I312" s="43"/>
      <c r="J312" s="34">
        <f t="shared" si="126"/>
        <v>0</v>
      </c>
      <c r="K312" s="55"/>
      <c r="L312" s="43"/>
      <c r="M312" s="34">
        <f t="shared" si="125"/>
        <v>0</v>
      </c>
      <c r="N312" s="55"/>
      <c r="O312" s="43"/>
      <c r="P312" s="33">
        <f t="shared" si="122"/>
        <v>0</v>
      </c>
      <c r="Q312" s="65">
        <f t="shared" si="123"/>
        <v>0</v>
      </c>
    </row>
    <row r="313" spans="1:17" x14ac:dyDescent="0.2">
      <c r="A313" s="91"/>
      <c r="B313" s="93" t="s">
        <v>254</v>
      </c>
      <c r="C313" s="95" t="s">
        <v>255</v>
      </c>
      <c r="D313" s="36"/>
      <c r="E313" s="37">
        <v>0</v>
      </c>
      <c r="F313" s="38">
        <v>0</v>
      </c>
      <c r="G313" s="38">
        <v>0</v>
      </c>
      <c r="H313" s="38">
        <v>0</v>
      </c>
      <c r="I313" s="38">
        <v>0</v>
      </c>
      <c r="J313" s="40">
        <f t="shared" si="126"/>
        <v>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22"/>
        <v>0</v>
      </c>
      <c r="Q313" s="66">
        <f t="shared" si="123"/>
        <v>0</v>
      </c>
    </row>
    <row r="314" spans="1:17" x14ac:dyDescent="0.2">
      <c r="A314" s="91"/>
      <c r="B314" s="93"/>
      <c r="C314" s="95"/>
      <c r="D314" s="36"/>
      <c r="E314" s="42"/>
      <c r="F314" s="43"/>
      <c r="G314" s="43"/>
      <c r="H314" s="43"/>
      <c r="I314" s="43"/>
      <c r="J314" s="34">
        <f t="shared" si="126"/>
        <v>0</v>
      </c>
      <c r="K314" s="55"/>
      <c r="L314" s="43"/>
      <c r="M314" s="34">
        <f t="shared" si="125"/>
        <v>0</v>
      </c>
      <c r="N314" s="55"/>
      <c r="O314" s="43"/>
      <c r="P314" s="33">
        <f t="shared" si="122"/>
        <v>0</v>
      </c>
      <c r="Q314" s="65">
        <f t="shared" si="123"/>
        <v>0</v>
      </c>
    </row>
    <row r="315" spans="1:17" x14ac:dyDescent="0.2">
      <c r="A315" s="91"/>
      <c r="B315" s="93" t="s">
        <v>256</v>
      </c>
      <c r="C315" s="95" t="s">
        <v>257</v>
      </c>
      <c r="D315" s="36"/>
      <c r="E315" s="37">
        <v>0</v>
      </c>
      <c r="F315" s="38">
        <v>0</v>
      </c>
      <c r="G315" s="38">
        <v>1001</v>
      </c>
      <c r="H315" s="38">
        <v>0</v>
      </c>
      <c r="I315" s="38">
        <v>0</v>
      </c>
      <c r="J315" s="40">
        <f t="shared" si="126"/>
        <v>1001</v>
      </c>
      <c r="K315" s="44">
        <v>0</v>
      </c>
      <c r="L315" s="38">
        <v>0</v>
      </c>
      <c r="M315" s="40">
        <f t="shared" si="125"/>
        <v>0</v>
      </c>
      <c r="N315" s="44">
        <v>0</v>
      </c>
      <c r="O315" s="38">
        <v>0</v>
      </c>
      <c r="P315" s="39">
        <f t="shared" si="122"/>
        <v>0</v>
      </c>
      <c r="Q315" s="66">
        <f t="shared" si="123"/>
        <v>1001</v>
      </c>
    </row>
    <row r="316" spans="1:17" x14ac:dyDescent="0.2">
      <c r="A316" s="91"/>
      <c r="B316" s="93"/>
      <c r="C316" s="95"/>
      <c r="D316" s="36"/>
      <c r="E316" s="42"/>
      <c r="F316" s="43"/>
      <c r="G316" s="43"/>
      <c r="H316" s="43"/>
      <c r="I316" s="43"/>
      <c r="J316" s="34">
        <f t="shared" si="126"/>
        <v>0</v>
      </c>
      <c r="K316" s="55"/>
      <c r="L316" s="43"/>
      <c r="M316" s="34">
        <f t="shared" si="125"/>
        <v>0</v>
      </c>
      <c r="N316" s="55"/>
      <c r="O316" s="43"/>
      <c r="P316" s="33">
        <f t="shared" si="122"/>
        <v>0</v>
      </c>
      <c r="Q316" s="65">
        <f t="shared" si="123"/>
        <v>0</v>
      </c>
    </row>
    <row r="317" spans="1:17" x14ac:dyDescent="0.2">
      <c r="A317" s="91" t="s">
        <v>212</v>
      </c>
      <c r="B317" s="93"/>
      <c r="C317" s="95" t="s">
        <v>258</v>
      </c>
      <c r="D317" s="36"/>
      <c r="E317" s="37">
        <v>0</v>
      </c>
      <c r="F317" s="38">
        <v>0</v>
      </c>
      <c r="G317" s="38">
        <v>0</v>
      </c>
      <c r="H317" s="38">
        <v>8506</v>
      </c>
      <c r="I317" s="38">
        <v>0</v>
      </c>
      <c r="J317" s="40">
        <f t="shared" si="126"/>
        <v>8506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22"/>
        <v>0</v>
      </c>
      <c r="Q317" s="66">
        <f t="shared" si="123"/>
        <v>8506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/>
      <c r="I318" s="43"/>
      <c r="J318" s="34">
        <f t="shared" si="126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22"/>
        <v>0</v>
      </c>
      <c r="Q318" s="65">
        <f t="shared" si="123"/>
        <v>0</v>
      </c>
    </row>
    <row r="319" spans="1:17" x14ac:dyDescent="0.2">
      <c r="A319" s="91" t="s">
        <v>212</v>
      </c>
      <c r="B319" s="93"/>
      <c r="C319" s="95" t="s">
        <v>291</v>
      </c>
      <c r="D319" s="36"/>
      <c r="E319" s="37">
        <v>0</v>
      </c>
      <c r="F319" s="38">
        <v>0</v>
      </c>
      <c r="G319" s="38">
        <v>0</v>
      </c>
      <c r="H319" s="38">
        <v>650</v>
      </c>
      <c r="I319" s="38">
        <v>0</v>
      </c>
      <c r="J319" s="40">
        <f t="shared" si="126"/>
        <v>650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22"/>
        <v>0</v>
      </c>
      <c r="Q319" s="66">
        <f t="shared" si="123"/>
        <v>650</v>
      </c>
    </row>
    <row r="320" spans="1:17" x14ac:dyDescent="0.2">
      <c r="A320" s="91"/>
      <c r="B320" s="93"/>
      <c r="C320" s="95"/>
      <c r="D320" s="36"/>
      <c r="E320" s="42"/>
      <c r="F320" s="43"/>
      <c r="G320" s="43"/>
      <c r="H320" s="43"/>
      <c r="I320" s="43"/>
      <c r="J320" s="34">
        <f t="shared" si="126"/>
        <v>0</v>
      </c>
      <c r="K320" s="55"/>
      <c r="L320" s="43"/>
      <c r="M320" s="34">
        <f t="shared" si="125"/>
        <v>0</v>
      </c>
      <c r="N320" s="55"/>
      <c r="O320" s="43"/>
      <c r="P320" s="33">
        <f t="shared" si="122"/>
        <v>0</v>
      </c>
      <c r="Q320" s="65">
        <f t="shared" si="123"/>
        <v>0</v>
      </c>
    </row>
    <row r="321" spans="1:17" x14ac:dyDescent="0.2">
      <c r="A321" s="91" t="s">
        <v>212</v>
      </c>
      <c r="B321" s="93"/>
      <c r="C321" s="95" t="s">
        <v>211</v>
      </c>
      <c r="D321" s="36" t="s">
        <v>120</v>
      </c>
      <c r="E321" s="37">
        <v>0</v>
      </c>
      <c r="F321" s="38">
        <v>0</v>
      </c>
      <c r="G321" s="38">
        <v>0</v>
      </c>
      <c r="H321" s="38">
        <v>0</v>
      </c>
      <c r="I321" s="38">
        <v>0</v>
      </c>
      <c r="J321" s="40">
        <f t="shared" si="126"/>
        <v>0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22"/>
        <v>0</v>
      </c>
      <c r="Q321" s="66">
        <f t="shared" si="123"/>
        <v>0</v>
      </c>
    </row>
    <row r="322" spans="1:17" ht="13.5" thickBot="1" x14ac:dyDescent="0.25">
      <c r="A322" s="92"/>
      <c r="B322" s="94"/>
      <c r="C322" s="96"/>
      <c r="D322" s="67"/>
      <c r="E322" s="51"/>
      <c r="F322" s="45"/>
      <c r="G322" s="45"/>
      <c r="H322" s="45"/>
      <c r="I322" s="45"/>
      <c r="J322" s="24">
        <f>SUM(E322:I322)</f>
        <v>0</v>
      </c>
      <c r="K322" s="56"/>
      <c r="L322" s="45"/>
      <c r="M322" s="24">
        <f>SUM(K322:L322)</f>
        <v>0</v>
      </c>
      <c r="N322" s="56"/>
      <c r="O322" s="45"/>
      <c r="P322" s="23">
        <f>SUM(N322:O322)</f>
        <v>0</v>
      </c>
      <c r="Q322" s="63">
        <f t="shared" si="123"/>
        <v>0</v>
      </c>
    </row>
  </sheetData>
  <mergeCells count="495"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89:D90"/>
    <mergeCell ref="D116:D117"/>
    <mergeCell ref="D133:D134"/>
    <mergeCell ref="D219:D220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7:D178"/>
    <mergeCell ref="A180:B181"/>
    <mergeCell ref="C180:C181"/>
    <mergeCell ref="D180:D181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2:A183"/>
    <mergeCell ref="B182:B183"/>
    <mergeCell ref="C182:C183"/>
    <mergeCell ref="A184:A185"/>
    <mergeCell ref="B184:B185"/>
    <mergeCell ref="C184:C185"/>
    <mergeCell ref="A177:A178"/>
    <mergeCell ref="B177:B178"/>
    <mergeCell ref="C177:C178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D206:D207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6:A217"/>
    <mergeCell ref="B216:B217"/>
    <mergeCell ref="C216:C217"/>
    <mergeCell ref="A219:B220"/>
    <mergeCell ref="A210:A211"/>
    <mergeCell ref="B210:B211"/>
    <mergeCell ref="C210:C211"/>
    <mergeCell ref="A212:A213"/>
    <mergeCell ref="B212:B213"/>
    <mergeCell ref="C212:C213"/>
    <mergeCell ref="A223:A224"/>
    <mergeCell ref="B223:B224"/>
    <mergeCell ref="C223:C224"/>
    <mergeCell ref="A225:A226"/>
    <mergeCell ref="B225:B226"/>
    <mergeCell ref="C225:C226"/>
    <mergeCell ref="C219:C220"/>
    <mergeCell ref="A221:A222"/>
    <mergeCell ref="B221:B222"/>
    <mergeCell ref="C221:C222"/>
    <mergeCell ref="A231:A232"/>
    <mergeCell ref="B231:B232"/>
    <mergeCell ref="C231:C232"/>
    <mergeCell ref="A233:A234"/>
    <mergeCell ref="B233:B234"/>
    <mergeCell ref="C233:C234"/>
    <mergeCell ref="A227:A228"/>
    <mergeCell ref="B227:B228"/>
    <mergeCell ref="C227:C228"/>
    <mergeCell ref="A229:A230"/>
    <mergeCell ref="B229:B230"/>
    <mergeCell ref="C229:C230"/>
    <mergeCell ref="C242:C243"/>
    <mergeCell ref="D242:D243"/>
    <mergeCell ref="A239:A240"/>
    <mergeCell ref="B239:B240"/>
    <mergeCell ref="C239:C240"/>
    <mergeCell ref="A242:B243"/>
    <mergeCell ref="D244:D245"/>
    <mergeCell ref="A235:A236"/>
    <mergeCell ref="B235:B236"/>
    <mergeCell ref="C235:C236"/>
    <mergeCell ref="A237:A238"/>
    <mergeCell ref="B237:B238"/>
    <mergeCell ref="C237:C238"/>
    <mergeCell ref="A248:A249"/>
    <mergeCell ref="B248:B249"/>
    <mergeCell ref="C248:C249"/>
    <mergeCell ref="A250:A251"/>
    <mergeCell ref="B250:B251"/>
    <mergeCell ref="C250:C251"/>
    <mergeCell ref="A244:A245"/>
    <mergeCell ref="B244:B245"/>
    <mergeCell ref="C244:C245"/>
    <mergeCell ref="A246:A247"/>
    <mergeCell ref="B246:B247"/>
    <mergeCell ref="C246:C247"/>
    <mergeCell ref="A258:A259"/>
    <mergeCell ref="B258:B259"/>
    <mergeCell ref="C258:C259"/>
    <mergeCell ref="A252:A253"/>
    <mergeCell ref="B252:B253"/>
    <mergeCell ref="C252:C253"/>
    <mergeCell ref="A254:A255"/>
    <mergeCell ref="B254:B255"/>
    <mergeCell ref="A256:A257"/>
    <mergeCell ref="B256:B257"/>
    <mergeCell ref="A260:A261"/>
    <mergeCell ref="B260:B261"/>
    <mergeCell ref="C260:C261"/>
    <mergeCell ref="A263:B264"/>
    <mergeCell ref="D263:D264"/>
    <mergeCell ref="C263:C264"/>
    <mergeCell ref="A265:A266"/>
    <mergeCell ref="B265:B266"/>
    <mergeCell ref="C265:C266"/>
    <mergeCell ref="A271:A272"/>
    <mergeCell ref="B271:B272"/>
    <mergeCell ref="C271:C272"/>
    <mergeCell ref="A273:A274"/>
    <mergeCell ref="B273:B274"/>
    <mergeCell ref="C273:C274"/>
    <mergeCell ref="A267:A268"/>
    <mergeCell ref="B267:B268"/>
    <mergeCell ref="C267:C268"/>
    <mergeCell ref="A269:A270"/>
    <mergeCell ref="B269:B270"/>
    <mergeCell ref="C269:C270"/>
    <mergeCell ref="A279:A280"/>
    <mergeCell ref="B279:B280"/>
    <mergeCell ref="C279:C280"/>
    <mergeCell ref="A281:A282"/>
    <mergeCell ref="B281:B282"/>
    <mergeCell ref="C281:C282"/>
    <mergeCell ref="A275:A276"/>
    <mergeCell ref="B275:B276"/>
    <mergeCell ref="C275:C276"/>
    <mergeCell ref="A277:A278"/>
    <mergeCell ref="B277:B278"/>
    <mergeCell ref="C277:C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C315:C316"/>
    <mergeCell ref="A317:A318"/>
    <mergeCell ref="B317:B318"/>
    <mergeCell ref="C317:C3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opLeftCell="A127" workbookViewId="0">
      <selection activeCell="E139" sqref="A139:XFD14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ht="15.75" customHeigh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customHeight="1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9.5" customHeight="1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E6+E39+E58+E85+E96+E109+E116+E133+E146+E157+E180+E219+E242+E263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K6+K39+K58+K85+K96+K109+K116+K133+K146+K157+K180+K219+K242+K263</f>
        <v>805397</v>
      </c>
      <c r="L4" s="5">
        <f>L6+L39+L58+L85+L96+L109+L116+L133+L146+L157+L180+L219+L242+L263</f>
        <v>0</v>
      </c>
      <c r="M4" s="5">
        <f>SUM(K4:L4)</f>
        <v>805397</v>
      </c>
      <c r="N4" s="5">
        <f>N6+N39+N58+N85+N96+N109+N116+N133+N146+N157+N180+N219+N242+N263</f>
        <v>0</v>
      </c>
      <c r="O4" s="7">
        <f>O6+O39+O58+O85+O96+O109+O116+O133+O146+O157+O180+O219+O242+O263</f>
        <v>183976</v>
      </c>
      <c r="P4" s="7">
        <f>SUM(N4:O4)</f>
        <v>183976</v>
      </c>
      <c r="Q4" s="8">
        <f>P4+M4+J4</f>
        <v>3505670</v>
      </c>
      <c r="S4" s="10"/>
    </row>
    <row r="5" spans="1:19" ht="19.5" customHeight="1" thickBot="1" x14ac:dyDescent="0.25">
      <c r="A5" s="123"/>
      <c r="B5" s="124"/>
      <c r="C5" s="109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K7+K40+K59+K86+K97+K110+K117+K134+K147+K158+K181+K220+K243+K264</f>
        <v>0</v>
      </c>
      <c r="L5" s="13">
        <f>L7+L40+L59+L86+L97+L110+L117+L134+L147+L158+L181+L220+L243+L264</f>
        <v>0</v>
      </c>
      <c r="M5" s="13">
        <f>SUM(K5:L5)</f>
        <v>0</v>
      </c>
      <c r="N5" s="13">
        <f>N7+N40+N59+N86+N97+N110+N117+N134+N147+N158+N181+N220+N243+N264</f>
        <v>0</v>
      </c>
      <c r="O5" s="13">
        <f>O7+O40+O59+O86+O97+O110+O117+O134+O147+O158+O181+O220+O243+O264</f>
        <v>0</v>
      </c>
      <c r="P5" s="14">
        <f>SUM(N5:O5)</f>
        <v>0</v>
      </c>
      <c r="Q5" s="15">
        <f>P5+M5+J5</f>
        <v>0</v>
      </c>
    </row>
    <row r="6" spans="1:19" ht="18" customHeight="1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06"/>
      <c r="B7" s="107"/>
      <c r="C7" s="109"/>
      <c r="D7" s="10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ht="12.75" customHeight="1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93"/>
      <c r="B9" s="93"/>
      <c r="C9" s="95"/>
      <c r="D9" s="111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ht="12.75" customHeight="1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93"/>
      <c r="B11" s="93"/>
      <c r="C11" s="9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ht="12.75" customHeight="1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93"/>
      <c r="B13" s="93"/>
      <c r="C13" s="9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ht="12.75" customHeight="1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93"/>
      <c r="B15" s="93"/>
      <c r="C15" s="9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ht="12.75" customHeight="1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ht="12.75" customHeight="1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ht="12.75" customHeight="1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2.75" customHeight="1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ht="12.75" customHeight="1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2.75" customHeight="1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2.75" customHeight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4">
        <f t="shared" si="15"/>
        <v>0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0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ht="12.75" customHeight="1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ht="12.75" customHeight="1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ht="12.75" customHeight="1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/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8" x14ac:dyDescent="0.2">
      <c r="A81" s="93"/>
      <c r="B81" s="93"/>
      <c r="C81" s="95" t="s">
        <v>78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8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8" ht="13.5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8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8" ht="12.75" customHeight="1" x14ac:dyDescent="0.2">
      <c r="A85" s="104" t="s">
        <v>79</v>
      </c>
      <c r="B85" s="105"/>
      <c r="C85" s="108" t="s">
        <v>80</v>
      </c>
      <c r="D85" s="101"/>
      <c r="E85" s="16">
        <f t="shared" ref="E85:I86" si="27">E87+E89+E91+E93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29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0">SUM(N85:O85)</f>
        <v>0</v>
      </c>
      <c r="Q85" s="20">
        <f>P85+M85+J85</f>
        <v>18727</v>
      </c>
    </row>
    <row r="86" spans="1:18" ht="13.5" customHeight="1" thickBot="1" x14ac:dyDescent="0.25">
      <c r="A86" s="106"/>
      <c r="B86" s="107"/>
      <c r="C86" s="109"/>
      <c r="D86" s="102"/>
      <c r="E86" s="21">
        <f t="shared" si="27"/>
        <v>0</v>
      </c>
      <c r="F86" s="22">
        <f t="shared" si="27"/>
        <v>0</v>
      </c>
      <c r="G86" s="22">
        <f t="shared" si="27"/>
        <v>0</v>
      </c>
      <c r="H86" s="22">
        <f t="shared" si="27"/>
        <v>0</v>
      </c>
      <c r="I86" s="22">
        <f t="shared" si="27"/>
        <v>0</v>
      </c>
      <c r="J86" s="24">
        <f t="shared" si="28"/>
        <v>0</v>
      </c>
      <c r="K86" s="53">
        <f>K88+K90+K92+K94</f>
        <v>0</v>
      </c>
      <c r="L86" s="22">
        <f>L88+L90+L92+L94</f>
        <v>0</v>
      </c>
      <c r="M86" s="24">
        <f t="shared" si="29"/>
        <v>0</v>
      </c>
      <c r="N86" s="53">
        <f>N88+N90+N92+N94</f>
        <v>0</v>
      </c>
      <c r="O86" s="22">
        <f>O88+O90+O92+O94</f>
        <v>0</v>
      </c>
      <c r="P86" s="24">
        <f t="shared" si="30"/>
        <v>0</v>
      </c>
      <c r="Q86" s="25">
        <f t="shared" ref="Q86:Q94" si="31">P86+M86+J86</f>
        <v>0</v>
      </c>
    </row>
    <row r="87" spans="1:18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8" x14ac:dyDescent="0.2">
      <c r="A88" s="93"/>
      <c r="B88" s="93"/>
      <c r="C88" s="95"/>
      <c r="D88" s="36"/>
      <c r="E88" s="42"/>
      <c r="F88" s="43"/>
      <c r="G88" s="43"/>
      <c r="H88" s="43"/>
      <c r="I88" s="43"/>
      <c r="J88" s="34">
        <f t="shared" si="28"/>
        <v>0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0</v>
      </c>
    </row>
    <row r="89" spans="1:18" ht="12.75" customHeight="1" x14ac:dyDescent="0.2">
      <c r="A89" s="138"/>
      <c r="B89" s="97" t="s">
        <v>81</v>
      </c>
      <c r="C89" s="97"/>
      <c r="D89" s="99" t="s">
        <v>84</v>
      </c>
      <c r="E89" s="89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  <c r="R89" s="41">
        <f>P89+M89+J89</f>
        <v>0</v>
      </c>
    </row>
    <row r="90" spans="1:18" x14ac:dyDescent="0.2">
      <c r="A90" s="138"/>
      <c r="B90" s="98"/>
      <c r="C90" s="98"/>
      <c r="D90" s="100"/>
      <c r="E90" s="89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  <c r="R90" s="35">
        <f>P90+M90+J90</f>
        <v>0</v>
      </c>
    </row>
    <row r="91" spans="1:18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8" x14ac:dyDescent="0.2">
      <c r="A92" s="93"/>
      <c r="B92" s="93"/>
      <c r="C92" s="95"/>
      <c r="D92" s="111"/>
      <c r="E92" s="42"/>
      <c r="F92" s="43"/>
      <c r="G92" s="43"/>
      <c r="H92" s="43"/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8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8" ht="13.5" thickBot="1" x14ac:dyDescent="0.25">
      <c r="A94" s="94"/>
      <c r="B94" s="94"/>
      <c r="C94" s="96"/>
      <c r="D94" s="50"/>
      <c r="E94" s="51"/>
      <c r="F94" s="45"/>
      <c r="G94" s="45"/>
      <c r="H94" s="45"/>
      <c r="I94" s="45"/>
      <c r="J94" s="24">
        <f t="shared" si="28"/>
        <v>0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0</v>
      </c>
    </row>
    <row r="95" spans="1:18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2.75" customHeight="1" x14ac:dyDescent="0.2">
      <c r="A96" s="104" t="s">
        <v>89</v>
      </c>
      <c r="B96" s="105"/>
      <c r="C96" s="108" t="s">
        <v>90</v>
      </c>
      <c r="D96" s="10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13.5" customHeight="1" thickBot="1" x14ac:dyDescent="0.25">
      <c r="A97" s="106"/>
      <c r="B97" s="107"/>
      <c r="C97" s="109"/>
      <c r="D97" s="102"/>
      <c r="E97" s="21">
        <f t="shared" si="32"/>
        <v>0</v>
      </c>
      <c r="F97" s="22">
        <f t="shared" si="32"/>
        <v>0</v>
      </c>
      <c r="G97" s="22">
        <f t="shared" si="32"/>
        <v>0</v>
      </c>
      <c r="H97" s="22">
        <f t="shared" si="32"/>
        <v>0</v>
      </c>
      <c r="I97" s="22">
        <f t="shared" si="32"/>
        <v>0</v>
      </c>
      <c r="J97" s="24">
        <f t="shared" si="33"/>
        <v>0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0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93"/>
      <c r="B99" s="93"/>
      <c r="C99" s="95"/>
      <c r="D99" s="36"/>
      <c r="E99" s="42"/>
      <c r="F99" s="43"/>
      <c r="G99" s="43"/>
      <c r="H99" s="43"/>
      <c r="I99" s="43"/>
      <c r="J99" s="34">
        <f t="shared" si="33"/>
        <v>0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0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/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93"/>
      <c r="B103" s="93"/>
      <c r="C103" s="95"/>
      <c r="D103" s="36"/>
      <c r="E103" s="42"/>
      <c r="F103" s="43"/>
      <c r="G103" s="43"/>
      <c r="H103" s="43"/>
      <c r="I103" s="43"/>
      <c r="J103" s="34">
        <f t="shared" si="33"/>
        <v>0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0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93"/>
      <c r="B105" s="93"/>
      <c r="C105" s="95"/>
      <c r="D105" s="36"/>
      <c r="E105" s="42"/>
      <c r="F105" s="43"/>
      <c r="G105" s="43"/>
      <c r="H105" s="43"/>
      <c r="I105" s="43"/>
      <c r="J105" s="34">
        <f t="shared" si="33"/>
        <v>0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0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/>
      <c r="G107" s="45"/>
      <c r="H107" s="45"/>
      <c r="I107" s="45"/>
      <c r="J107" s="24">
        <f t="shared" si="33"/>
        <v>0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06"/>
      <c r="B110" s="107"/>
      <c r="C110" s="109"/>
      <c r="D110" s="102"/>
      <c r="E110" s="21">
        <f t="shared" si="37"/>
        <v>0</v>
      </c>
      <c r="F110" s="22">
        <f t="shared" si="37"/>
        <v>0</v>
      </c>
      <c r="G110" s="22">
        <f t="shared" si="37"/>
        <v>0</v>
      </c>
      <c r="H110" s="22">
        <f t="shared" si="37"/>
        <v>0</v>
      </c>
      <c r="I110" s="22">
        <f t="shared" si="37"/>
        <v>0</v>
      </c>
      <c r="J110" s="24">
        <f t="shared" si="38"/>
        <v>0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0</v>
      </c>
    </row>
    <row r="111" spans="1:17" ht="12.75" customHeight="1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/>
      <c r="H112" s="43"/>
      <c r="I112" s="43"/>
      <c r="J112" s="34">
        <f t="shared" si="38"/>
        <v>0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0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/>
      <c r="H114" s="45"/>
      <c r="I114" s="45"/>
      <c r="J114" s="24">
        <f t="shared" si="38"/>
        <v>0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si="42"/>
        <v>0</v>
      </c>
      <c r="G117" s="22">
        <f t="shared" si="42"/>
        <v>0</v>
      </c>
      <c r="H117" s="22">
        <f t="shared" si="42"/>
        <v>0</v>
      </c>
      <c r="I117" s="22">
        <f t="shared" si="42"/>
        <v>0</v>
      </c>
      <c r="J117" s="24">
        <f t="shared" si="43"/>
        <v>0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0</v>
      </c>
      <c r="P117" s="24">
        <f t="shared" si="47"/>
        <v>0</v>
      </c>
      <c r="Q117" s="25">
        <f t="shared" si="48"/>
        <v>0</v>
      </c>
    </row>
    <row r="118" spans="1:17" ht="12.75" customHeight="1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/>
      <c r="H119" s="43"/>
      <c r="I119" s="43"/>
      <c r="J119" s="34">
        <f t="shared" si="43"/>
        <v>0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0</v>
      </c>
    </row>
    <row r="120" spans="1:17" ht="12.75" customHeight="1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/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/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/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/>
      <c r="J127" s="34">
        <f t="shared" si="43"/>
        <v>0</v>
      </c>
      <c r="K127" s="42"/>
      <c r="L127" s="43"/>
      <c r="M127" s="34">
        <f t="shared" si="45"/>
        <v>0</v>
      </c>
      <c r="N127" s="55"/>
      <c r="O127" s="43"/>
      <c r="P127" s="34">
        <f t="shared" si="47"/>
        <v>0</v>
      </c>
      <c r="Q127" s="35">
        <f t="shared" si="48"/>
        <v>0</v>
      </c>
    </row>
    <row r="128" spans="1:17" ht="12.75" customHeight="1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49"/>
        <v>0</v>
      </c>
      <c r="K131" s="51"/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04" t="s">
        <v>121</v>
      </c>
      <c r="B133" s="105"/>
      <c r="C133" s="108" t="s">
        <v>122</v>
      </c>
      <c r="D133" s="10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13"/>
      <c r="B134" s="114"/>
      <c r="C134" s="115"/>
      <c r="D134" s="111"/>
      <c r="E134" s="31">
        <f t="shared" si="52"/>
        <v>0</v>
      </c>
      <c r="F134" s="32">
        <f t="shared" si="52"/>
        <v>0</v>
      </c>
      <c r="G134" s="32">
        <f t="shared" si="52"/>
        <v>0</v>
      </c>
      <c r="H134" s="32">
        <f t="shared" si="52"/>
        <v>0</v>
      </c>
      <c r="I134" s="32">
        <f t="shared" si="52"/>
        <v>0</v>
      </c>
      <c r="J134" s="33">
        <f t="shared" si="53"/>
        <v>0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0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91"/>
      <c r="B136" s="93"/>
      <c r="C136" s="95"/>
      <c r="D136" s="36"/>
      <c r="E136" s="42"/>
      <c r="F136" s="43"/>
      <c r="G136" s="43"/>
      <c r="H136" s="43"/>
      <c r="I136" s="43"/>
      <c r="J136" s="34">
        <f t="shared" si="53"/>
        <v>0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0</v>
      </c>
    </row>
    <row r="137" spans="1:17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x14ac:dyDescent="0.2">
      <c r="A138" s="91"/>
      <c r="B138" s="93"/>
      <c r="C138" s="95"/>
      <c r="D138" s="11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idden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idden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92"/>
      <c r="B144" s="94"/>
      <c r="C144" s="96"/>
      <c r="D144" s="50"/>
      <c r="E144" s="51"/>
      <c r="F144" s="45"/>
      <c r="G144" s="45"/>
      <c r="H144" s="45"/>
      <c r="I144" s="45"/>
      <c r="J144" s="23">
        <f t="shared" si="53"/>
        <v>0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0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04" t="s">
        <v>135</v>
      </c>
      <c r="B146" s="105"/>
      <c r="C146" s="108" t="s">
        <v>136</v>
      </c>
      <c r="D146" s="11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06"/>
      <c r="B147" s="107"/>
      <c r="C147" s="109"/>
      <c r="D147" s="117"/>
      <c r="E147" s="21">
        <f t="shared" si="57"/>
        <v>0</v>
      </c>
      <c r="F147" s="22">
        <f t="shared" si="57"/>
        <v>0</v>
      </c>
      <c r="G147" s="22">
        <f t="shared" si="57"/>
        <v>0</v>
      </c>
      <c r="H147" s="22">
        <f t="shared" si="57"/>
        <v>0</v>
      </c>
      <c r="I147" s="22">
        <f>I149+I151+I153+I155</f>
        <v>0</v>
      </c>
      <c r="J147" s="24">
        <f>SUM(E147:I147)</f>
        <v>0</v>
      </c>
      <c r="K147" s="53">
        <f>K149+K151+K153+K155</f>
        <v>0</v>
      </c>
      <c r="L147" s="22">
        <f>L149+L151+L153+L155</f>
        <v>0</v>
      </c>
      <c r="M147" s="24">
        <f t="shared" si="58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0</v>
      </c>
    </row>
    <row r="148" spans="1:17" ht="12.75" customHeight="1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/>
      <c r="I149" s="43"/>
      <c r="J149" s="34">
        <f t="shared" si="60"/>
        <v>0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0</v>
      </c>
    </row>
    <row r="150" spans="1:17" ht="12.75" customHeight="1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/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/>
      <c r="H153" s="43"/>
      <c r="I153" s="43"/>
      <c r="J153" s="34">
        <f>SUM(E153:I153)</f>
        <v>0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0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60"/>
        <v>0</v>
      </c>
      <c r="K155" s="56"/>
      <c r="L155" s="45"/>
      <c r="M155" s="24">
        <f t="shared" si="58"/>
        <v>0</v>
      </c>
      <c r="N155" s="56"/>
      <c r="O155" s="45"/>
      <c r="P155" s="24">
        <f t="shared" si="59"/>
        <v>0</v>
      </c>
      <c r="Q155" s="25">
        <f t="shared" si="61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0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0" si="65">SUM(K157:L157)</f>
        <v>5000</v>
      </c>
      <c r="N157" s="52">
        <f t="shared" ref="N157:O158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13"/>
      <c r="B158" s="114"/>
      <c r="C158" s="115"/>
      <c r="D158" s="111"/>
      <c r="E158" s="31">
        <f t="shared" ref="E158:I158" si="68">E160+E162+E164+E166+E168+E170+E172++E174+E176+E178</f>
        <v>0</v>
      </c>
      <c r="F158" s="32">
        <f t="shared" si="68"/>
        <v>0</v>
      </c>
      <c r="G158" s="32">
        <f t="shared" si="68"/>
        <v>0</v>
      </c>
      <c r="H158" s="32">
        <f t="shared" si="68"/>
        <v>0</v>
      </c>
      <c r="I158" s="32">
        <f t="shared" si="68"/>
        <v>0</v>
      </c>
      <c r="J158" s="34">
        <f t="shared" si="63"/>
        <v>0</v>
      </c>
      <c r="K158" s="57">
        <f t="shared" ref="K158:L158" si="69">K160+K162+K164+K166+K168+K170+K172++K174+K176+K178</f>
        <v>0</v>
      </c>
      <c r="L158" s="32">
        <f t="shared" si="69"/>
        <v>0</v>
      </c>
      <c r="M158" s="34">
        <f t="shared" si="65"/>
        <v>0</v>
      </c>
      <c r="N158" s="57">
        <f t="shared" si="66"/>
        <v>0</v>
      </c>
      <c r="O158" s="32">
        <f t="shared" si="66"/>
        <v>0</v>
      </c>
      <c r="P158" s="34">
        <f t="shared" ref="P158:P170" si="70">SUM(N158:O158)</f>
        <v>0</v>
      </c>
      <c r="Q158" s="35">
        <f t="shared" si="67"/>
        <v>0</v>
      </c>
    </row>
    <row r="159" spans="1:17" ht="12.75" customHeight="1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0"/>
        <v>0</v>
      </c>
      <c r="Q159" s="30">
        <f t="shared" si="67"/>
        <v>41527</v>
      </c>
    </row>
    <row r="160" spans="1:17" x14ac:dyDescent="0.2">
      <c r="A160" s="91"/>
      <c r="B160" s="93"/>
      <c r="C160" s="95"/>
      <c r="D160" s="36"/>
      <c r="E160" s="42"/>
      <c r="F160" s="43"/>
      <c r="G160" s="43"/>
      <c r="H160" s="43"/>
      <c r="I160" s="43"/>
      <c r="J160" s="34">
        <f t="shared" si="63"/>
        <v>0</v>
      </c>
      <c r="K160" s="42"/>
      <c r="L160" s="43"/>
      <c r="M160" s="34">
        <f t="shared" si="65"/>
        <v>0</v>
      </c>
      <c r="N160" s="55"/>
      <c r="O160" s="43"/>
      <c r="P160" s="34">
        <f t="shared" si="70"/>
        <v>0</v>
      </c>
      <c r="Q160" s="35">
        <f t="shared" si="67"/>
        <v>0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0"/>
        <v>0</v>
      </c>
      <c r="Q161" s="41">
        <f t="shared" si="67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/>
      <c r="H162" s="43"/>
      <c r="I162" s="43"/>
      <c r="J162" s="34">
        <f t="shared" si="63"/>
        <v>0</v>
      </c>
      <c r="K162" s="55"/>
      <c r="L162" s="43"/>
      <c r="M162" s="34">
        <f t="shared" si="65"/>
        <v>0</v>
      </c>
      <c r="N162" s="55"/>
      <c r="O162" s="43"/>
      <c r="P162" s="34">
        <f t="shared" si="70"/>
        <v>0</v>
      </c>
      <c r="Q162" s="35">
        <f t="shared" si="67"/>
        <v>0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7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/>
      <c r="H164" s="43"/>
      <c r="I164" s="43"/>
      <c r="J164" s="34">
        <f t="shared" si="63"/>
        <v>0</v>
      </c>
      <c r="K164" s="55"/>
      <c r="L164" s="43"/>
      <c r="M164" s="34">
        <f t="shared" si="65"/>
        <v>0</v>
      </c>
      <c r="N164" s="55"/>
      <c r="O164" s="43"/>
      <c r="P164" s="34">
        <f t="shared" si="70"/>
        <v>0</v>
      </c>
      <c r="Q164" s="35">
        <f t="shared" si="67"/>
        <v>0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/>
      <c r="H166" s="43"/>
      <c r="I166" s="43"/>
      <c r="J166" s="34">
        <f t="shared" si="63"/>
        <v>0</v>
      </c>
      <c r="K166" s="55"/>
      <c r="L166" s="43"/>
      <c r="M166" s="34">
        <f t="shared" ref="M166" si="71">SUM(K166:L166)</f>
        <v>0</v>
      </c>
      <c r="N166" s="55"/>
      <c r="O166" s="43"/>
      <c r="P166" s="34">
        <f t="shared" ref="P166" si="72">SUM(N166:O166)</f>
        <v>0</v>
      </c>
      <c r="Q166" s="35">
        <f t="shared" si="67"/>
        <v>0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/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0"/>
        <v>0</v>
      </c>
      <c r="Q169" s="41">
        <f t="shared" si="67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3"/>
        <v>0</v>
      </c>
      <c r="K170" s="55"/>
      <c r="L170" s="43"/>
      <c r="M170" s="34">
        <f t="shared" si="65"/>
        <v>0</v>
      </c>
      <c r="N170" s="55"/>
      <c r="O170" s="43"/>
      <c r="P170" s="34">
        <f t="shared" si="70"/>
        <v>0</v>
      </c>
      <c r="Q170" s="35">
        <f t="shared" si="67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3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4">SUM(N171:O171)</f>
        <v>0</v>
      </c>
      <c r="Q171" s="41">
        <f t="shared" si="67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/>
      <c r="H172" s="43"/>
      <c r="I172" s="43"/>
      <c r="J172" s="34">
        <f t="shared" ref="J172:J178" si="75">SUM(E172:I172)</f>
        <v>0</v>
      </c>
      <c r="K172" s="55"/>
      <c r="L172" s="43"/>
      <c r="M172" s="34">
        <f t="shared" ref="M172:M178" si="76">SUM(K172:L172)</f>
        <v>0</v>
      </c>
      <c r="N172" s="55"/>
      <c r="O172" s="43"/>
      <c r="P172" s="34">
        <f t="shared" ref="P172" si="77">SUM(N172:O172)</f>
        <v>0</v>
      </c>
      <c r="Q172" s="35">
        <f t="shared" si="67"/>
        <v>0</v>
      </c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8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9">SUM(N173:O173)</f>
        <v>0</v>
      </c>
      <c r="Q173" s="41">
        <f t="shared" si="67"/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/>
      <c r="H174" s="43"/>
      <c r="I174" s="43"/>
      <c r="J174" s="34">
        <f t="shared" si="75"/>
        <v>0</v>
      </c>
      <c r="K174" s="55"/>
      <c r="L174" s="43"/>
      <c r="M174" s="34">
        <f t="shared" si="76"/>
        <v>0</v>
      </c>
      <c r="N174" s="55"/>
      <c r="O174" s="43"/>
      <c r="P174" s="34">
        <f t="shared" ref="P174" si="80">SUM(N174:O174)</f>
        <v>0</v>
      </c>
      <c r="Q174" s="35">
        <f t="shared" si="67"/>
        <v>0</v>
      </c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1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2">SUM(N175:O175)</f>
        <v>0</v>
      </c>
      <c r="Q175" s="41">
        <f t="shared" si="67"/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/>
      <c r="H176" s="43"/>
      <c r="I176" s="43"/>
      <c r="J176" s="34">
        <f t="shared" si="75"/>
        <v>0</v>
      </c>
      <c r="K176" s="55"/>
      <c r="L176" s="43"/>
      <c r="M176" s="34">
        <f t="shared" si="76"/>
        <v>0</v>
      </c>
      <c r="N176" s="55"/>
      <c r="O176" s="43"/>
      <c r="P176" s="34">
        <f t="shared" ref="P176:P178" si="83">SUM(N176:O176)</f>
        <v>0</v>
      </c>
      <c r="Q176" s="35">
        <f t="shared" si="67"/>
        <v>0</v>
      </c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75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3"/>
        <v>0</v>
      </c>
      <c r="Q177" s="41">
        <f t="shared" si="67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/>
      <c r="H178" s="45"/>
      <c r="I178" s="45"/>
      <c r="J178" s="24">
        <f t="shared" si="75"/>
        <v>0</v>
      </c>
      <c r="K178" s="56"/>
      <c r="L178" s="45"/>
      <c r="M178" s="24">
        <f t="shared" si="76"/>
        <v>0</v>
      </c>
      <c r="N178" s="56"/>
      <c r="O178" s="45"/>
      <c r="P178" s="24">
        <f t="shared" si="83"/>
        <v>0</v>
      </c>
      <c r="Q178" s="25">
        <f t="shared" si="67"/>
        <v>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 customHeight="1" x14ac:dyDescent="0.2">
      <c r="A180" s="104" t="s">
        <v>149</v>
      </c>
      <c r="B180" s="105"/>
      <c r="C180" s="108" t="s">
        <v>150</v>
      </c>
      <c r="D180" s="101"/>
      <c r="E180" s="16">
        <f>E182+E184+E186+E188++E202+E204+E206+E214+E216</f>
        <v>92946</v>
      </c>
      <c r="F180" s="17">
        <f t="shared" ref="F180:H180" si="84">F182+F184+F186+F188++F202+F204+F206+F214+F216</f>
        <v>32489</v>
      </c>
      <c r="G180" s="17">
        <f>G182+G184+G186+G188++G202+G204+G206+G214+G216</f>
        <v>283009</v>
      </c>
      <c r="H180" s="17">
        <f t="shared" si="84"/>
        <v>500</v>
      </c>
      <c r="I180" s="17">
        <f>I182+I184+I186+I188++I202+I204+I206+I214+I216</f>
        <v>600</v>
      </c>
      <c r="J180" s="19">
        <f>SUM(E180:I180)</f>
        <v>409544</v>
      </c>
      <c r="K180" s="52">
        <f>K182+K184+K186+K188++K202+K204+K206+K214+K216</f>
        <v>408307</v>
      </c>
      <c r="L180" s="17">
        <f>L182+L184+L186+L188++L202+L204+L206+L214+L216</f>
        <v>0</v>
      </c>
      <c r="M180" s="19">
        <f t="shared" ref="M180:M207" si="85">SUM(K180:L180)</f>
        <v>408307</v>
      </c>
      <c r="N180" s="52">
        <f>N182+N184+N186+N188++N202+N204+N206+N214+N216</f>
        <v>0</v>
      </c>
      <c r="O180" s="17">
        <f>O182+O184+O186+O188++O202+O204+O206+O214+O216</f>
        <v>90700</v>
      </c>
      <c r="P180" s="19">
        <f>SUM(N180:O180)</f>
        <v>90700</v>
      </c>
      <c r="Q180" s="20">
        <f>P180+M180+J180</f>
        <v>908551</v>
      </c>
    </row>
    <row r="181" spans="1:17" ht="13.5" customHeight="1" thickBot="1" x14ac:dyDescent="0.25">
      <c r="A181" s="106"/>
      <c r="B181" s="107"/>
      <c r="C181" s="109"/>
      <c r="D181" s="102"/>
      <c r="E181" s="21">
        <f t="shared" ref="E181:I181" si="86">E183+E185+E187+E189++E203+E205+E207+E215+E217</f>
        <v>0</v>
      </c>
      <c r="F181" s="22">
        <f t="shared" si="86"/>
        <v>0</v>
      </c>
      <c r="G181" s="22">
        <f t="shared" si="86"/>
        <v>0</v>
      </c>
      <c r="H181" s="22">
        <f t="shared" si="86"/>
        <v>0</v>
      </c>
      <c r="I181" s="22">
        <f t="shared" si="86"/>
        <v>0</v>
      </c>
      <c r="J181" s="24">
        <f t="shared" ref="J181:J217" si="87">SUM(E181:I181)</f>
        <v>0</v>
      </c>
      <c r="K181" s="53">
        <f t="shared" ref="K181:L181" si="88">K183+K185+K187+K189++K203+K205+K207+K215+K217</f>
        <v>0</v>
      </c>
      <c r="L181" s="22">
        <f t="shared" si="88"/>
        <v>0</v>
      </c>
      <c r="M181" s="24">
        <f t="shared" si="85"/>
        <v>0</v>
      </c>
      <c r="N181" s="53">
        <f>N183+N185+N187+N189++N203+N205+N207+N215+N217</f>
        <v>0</v>
      </c>
      <c r="O181" s="22">
        <f t="shared" ref="O181" si="89">O183+O185+O187+O189++O203+O205+O207+O215+O217</f>
        <v>0</v>
      </c>
      <c r="P181" s="24">
        <f t="shared" ref="P181:P217" si="90">SUM(N181:O181)</f>
        <v>0</v>
      </c>
      <c r="Q181" s="25">
        <f t="shared" ref="Q181:Q217" si="91">P181+M181+J181</f>
        <v>0</v>
      </c>
    </row>
    <row r="182" spans="1:17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87"/>
        <v>76516</v>
      </c>
      <c r="K182" s="54">
        <v>0</v>
      </c>
      <c r="L182" s="27">
        <v>0</v>
      </c>
      <c r="M182" s="29">
        <f t="shared" si="85"/>
        <v>0</v>
      </c>
      <c r="N182" s="54">
        <v>0</v>
      </c>
      <c r="O182" s="27">
        <v>0</v>
      </c>
      <c r="P182" s="29">
        <f t="shared" si="90"/>
        <v>0</v>
      </c>
      <c r="Q182" s="30">
        <f t="shared" si="91"/>
        <v>76516</v>
      </c>
    </row>
    <row r="183" spans="1:17" x14ac:dyDescent="0.2">
      <c r="A183" s="103"/>
      <c r="B183" s="93"/>
      <c r="C183" s="95"/>
      <c r="D183" s="36"/>
      <c r="E183" s="42"/>
      <c r="F183" s="43"/>
      <c r="G183" s="43"/>
      <c r="H183" s="43"/>
      <c r="I183" s="43"/>
      <c r="J183" s="34">
        <f t="shared" si="87"/>
        <v>0</v>
      </c>
      <c r="K183" s="55"/>
      <c r="L183" s="43"/>
      <c r="M183" s="34">
        <f t="shared" si="85"/>
        <v>0</v>
      </c>
      <c r="N183" s="55"/>
      <c r="O183" s="43"/>
      <c r="P183" s="34">
        <f t="shared" si="90"/>
        <v>0</v>
      </c>
      <c r="Q183" s="35">
        <f t="shared" si="91"/>
        <v>0</v>
      </c>
    </row>
    <row r="184" spans="1:17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87"/>
        <v>2300</v>
      </c>
      <c r="K184" s="44">
        <v>0</v>
      </c>
      <c r="L184" s="38">
        <v>0</v>
      </c>
      <c r="M184" s="40">
        <f t="shared" si="85"/>
        <v>0</v>
      </c>
      <c r="N184" s="44">
        <v>0</v>
      </c>
      <c r="O184" s="38">
        <v>0</v>
      </c>
      <c r="P184" s="40">
        <f t="shared" si="90"/>
        <v>0</v>
      </c>
      <c r="Q184" s="41">
        <f t="shared" si="91"/>
        <v>2300</v>
      </c>
    </row>
    <row r="185" spans="1:17" x14ac:dyDescent="0.2">
      <c r="A185" s="91"/>
      <c r="B185" s="93"/>
      <c r="C185" s="95"/>
      <c r="D185" s="36"/>
      <c r="E185" s="42"/>
      <c r="F185" s="43"/>
      <c r="G185" s="43"/>
      <c r="H185" s="43"/>
      <c r="I185" s="43"/>
      <c r="J185" s="34">
        <f t="shared" si="87"/>
        <v>0</v>
      </c>
      <c r="K185" s="55"/>
      <c r="L185" s="43"/>
      <c r="M185" s="34">
        <f t="shared" si="85"/>
        <v>0</v>
      </c>
      <c r="N185" s="55"/>
      <c r="O185" s="43"/>
      <c r="P185" s="34">
        <f t="shared" si="90"/>
        <v>0</v>
      </c>
      <c r="Q185" s="35">
        <f t="shared" si="91"/>
        <v>0</v>
      </c>
    </row>
    <row r="186" spans="1:17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87"/>
        <v>17100</v>
      </c>
      <c r="K186" s="44">
        <v>0</v>
      </c>
      <c r="L186" s="38">
        <v>0</v>
      </c>
      <c r="M186" s="40">
        <f t="shared" si="85"/>
        <v>0</v>
      </c>
      <c r="N186" s="44">
        <v>0</v>
      </c>
      <c r="O186" s="38">
        <v>0</v>
      </c>
      <c r="P186" s="40">
        <f t="shared" si="90"/>
        <v>0</v>
      </c>
      <c r="Q186" s="41">
        <f t="shared" si="91"/>
        <v>17100</v>
      </c>
    </row>
    <row r="187" spans="1:17" x14ac:dyDescent="0.2">
      <c r="A187" s="91"/>
      <c r="B187" s="93"/>
      <c r="C187" s="95"/>
      <c r="D187" s="36"/>
      <c r="E187" s="42"/>
      <c r="F187" s="43"/>
      <c r="G187" s="43"/>
      <c r="H187" s="43"/>
      <c r="I187" s="43"/>
      <c r="J187" s="34">
        <f t="shared" si="87"/>
        <v>0</v>
      </c>
      <c r="K187" s="55"/>
      <c r="L187" s="43"/>
      <c r="M187" s="34">
        <f t="shared" si="85"/>
        <v>0</v>
      </c>
      <c r="N187" s="55"/>
      <c r="O187" s="43"/>
      <c r="P187" s="34">
        <f t="shared" si="90"/>
        <v>0</v>
      </c>
      <c r="Q187" s="35">
        <f t="shared" si="91"/>
        <v>0</v>
      </c>
    </row>
    <row r="188" spans="1:17" ht="12.75" customHeight="1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E190+E192+E194+E196+E198+E200</f>
        <v>0</v>
      </c>
      <c r="F188" s="38">
        <f t="shared" ref="F188:I188" si="92">F190+F192+F194+F196+F198+F200</f>
        <v>0</v>
      </c>
      <c r="G188" s="38">
        <f t="shared" si="92"/>
        <v>13000</v>
      </c>
      <c r="H188" s="38">
        <f t="shared" si="92"/>
        <v>0</v>
      </c>
      <c r="I188" s="38">
        <f t="shared" si="92"/>
        <v>600</v>
      </c>
      <c r="J188" s="29">
        <f t="shared" si="87"/>
        <v>13600</v>
      </c>
      <c r="K188" s="44">
        <f t="shared" ref="K188:L189" si="93">K190+K192+K194+K196+K198+K200</f>
        <v>0</v>
      </c>
      <c r="L188" s="38">
        <f t="shared" si="93"/>
        <v>0</v>
      </c>
      <c r="M188" s="40">
        <f t="shared" si="85"/>
        <v>0</v>
      </c>
      <c r="N188" s="44">
        <f t="shared" ref="N188:O189" si="94">N190+N192+N194+N196+N198+N200</f>
        <v>0</v>
      </c>
      <c r="O188" s="38">
        <f>O190+O192+O194+O196+O198+O200</f>
        <v>90700</v>
      </c>
      <c r="P188" s="40">
        <f t="shared" si="90"/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42">
        <f t="shared" ref="E189:I189" si="95">E191+E193+E195+E197+E199+E201</f>
        <v>0</v>
      </c>
      <c r="F189" s="57">
        <f t="shared" si="95"/>
        <v>0</v>
      </c>
      <c r="G189" s="57">
        <f t="shared" si="95"/>
        <v>0</v>
      </c>
      <c r="H189" s="57">
        <f t="shared" si="95"/>
        <v>0</v>
      </c>
      <c r="I189" s="57">
        <f t="shared" si="95"/>
        <v>0</v>
      </c>
      <c r="J189" s="34">
        <f t="shared" si="87"/>
        <v>0</v>
      </c>
      <c r="K189" s="57">
        <f t="shared" si="93"/>
        <v>0</v>
      </c>
      <c r="L189" s="32">
        <f t="shared" si="93"/>
        <v>0</v>
      </c>
      <c r="M189" s="34">
        <f t="shared" si="85"/>
        <v>0</v>
      </c>
      <c r="N189" s="57">
        <f t="shared" si="94"/>
        <v>0</v>
      </c>
      <c r="O189" s="32">
        <f t="shared" si="94"/>
        <v>0</v>
      </c>
      <c r="P189" s="34">
        <f t="shared" si="90"/>
        <v>0</v>
      </c>
      <c r="Q189" s="35">
        <f t="shared" ref="Q189:Q201" si="96">P189+M189+J189</f>
        <v>0</v>
      </c>
    </row>
    <row r="190" spans="1:17" ht="12.75" customHeight="1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87"/>
        <v>1500</v>
      </c>
      <c r="K190" s="44">
        <v>0</v>
      </c>
      <c r="L190" s="38">
        <v>0</v>
      </c>
      <c r="M190" s="40">
        <f t="shared" si="85"/>
        <v>0</v>
      </c>
      <c r="N190" s="44">
        <v>0</v>
      </c>
      <c r="O190" s="38">
        <v>10000</v>
      </c>
      <c r="P190" s="40">
        <f t="shared" si="90"/>
        <v>10000</v>
      </c>
      <c r="Q190" s="41">
        <f t="shared" si="96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/>
      <c r="H191" s="43"/>
      <c r="I191" s="43"/>
      <c r="J191" s="34">
        <f t="shared" si="87"/>
        <v>0</v>
      </c>
      <c r="K191" s="55"/>
      <c r="L191" s="43"/>
      <c r="M191" s="34">
        <f t="shared" si="85"/>
        <v>0</v>
      </c>
      <c r="N191" s="55"/>
      <c r="O191" s="43"/>
      <c r="P191" s="34">
        <f t="shared" si="90"/>
        <v>0</v>
      </c>
      <c r="Q191" s="35">
        <f t="shared" si="96"/>
        <v>0</v>
      </c>
    </row>
    <row r="192" spans="1:17" ht="12.75" customHeight="1" x14ac:dyDescent="0.2">
      <c r="A192" s="91"/>
      <c r="B192" s="93" t="s">
        <v>281</v>
      </c>
      <c r="C192" s="95" t="s">
        <v>287</v>
      </c>
      <c r="D192" s="36" t="s">
        <v>120</v>
      </c>
      <c r="E192" s="37">
        <v>0</v>
      </c>
      <c r="F192" s="38">
        <v>0</v>
      </c>
      <c r="G192" s="38">
        <v>2100</v>
      </c>
      <c r="H192" s="38">
        <v>0</v>
      </c>
      <c r="I192" s="38">
        <v>0</v>
      </c>
      <c r="J192" s="29">
        <f t="shared" si="87"/>
        <v>2100</v>
      </c>
      <c r="K192" s="44">
        <v>0</v>
      </c>
      <c r="L192" s="38">
        <v>0</v>
      </c>
      <c r="M192" s="40">
        <f t="shared" si="85"/>
        <v>0</v>
      </c>
      <c r="N192" s="44">
        <v>0</v>
      </c>
      <c r="O192" s="38">
        <v>53376</v>
      </c>
      <c r="P192" s="40">
        <f t="shared" si="90"/>
        <v>53376</v>
      </c>
      <c r="Q192" s="41">
        <f t="shared" si="96"/>
        <v>55476</v>
      </c>
    </row>
    <row r="193" spans="1:17" x14ac:dyDescent="0.2">
      <c r="A193" s="91"/>
      <c r="B193" s="93"/>
      <c r="C193" s="95"/>
      <c r="D193" s="36"/>
      <c r="E193" s="42"/>
      <c r="F193" s="43"/>
      <c r="G193" s="43"/>
      <c r="H193" s="43"/>
      <c r="I193" s="43"/>
      <c r="J193" s="34">
        <f t="shared" si="87"/>
        <v>0</v>
      </c>
      <c r="K193" s="55"/>
      <c r="L193" s="43"/>
      <c r="M193" s="34">
        <f t="shared" si="85"/>
        <v>0</v>
      </c>
      <c r="N193" s="55"/>
      <c r="O193" s="43"/>
      <c r="P193" s="34">
        <f t="shared" si="90"/>
        <v>0</v>
      </c>
      <c r="Q193" s="35">
        <f t="shared" si="96"/>
        <v>0</v>
      </c>
    </row>
    <row r="194" spans="1:17" ht="12.75" customHeight="1" x14ac:dyDescent="0.2">
      <c r="A194" s="91"/>
      <c r="B194" s="93" t="s">
        <v>281</v>
      </c>
      <c r="C194" s="95" t="s">
        <v>288</v>
      </c>
      <c r="D194" s="36" t="s">
        <v>120</v>
      </c>
      <c r="E194" s="37">
        <v>0</v>
      </c>
      <c r="F194" s="38">
        <v>0</v>
      </c>
      <c r="G194" s="38">
        <v>2500</v>
      </c>
      <c r="H194" s="38">
        <v>0</v>
      </c>
      <c r="I194" s="38">
        <v>0</v>
      </c>
      <c r="J194" s="29">
        <f t="shared" si="87"/>
        <v>2500</v>
      </c>
      <c r="K194" s="44">
        <v>0</v>
      </c>
      <c r="L194" s="38">
        <v>0</v>
      </c>
      <c r="M194" s="40">
        <f t="shared" ref="M194:M195" si="97">SUM(K194:L194)</f>
        <v>0</v>
      </c>
      <c r="N194" s="44">
        <v>0</v>
      </c>
      <c r="O194" s="38">
        <v>11244</v>
      </c>
      <c r="P194" s="40">
        <f t="shared" ref="P194:P195" si="98">SUM(N194:O194)</f>
        <v>11244</v>
      </c>
      <c r="Q194" s="41">
        <f t="shared" si="96"/>
        <v>13744</v>
      </c>
    </row>
    <row r="195" spans="1:17" x14ac:dyDescent="0.2">
      <c r="A195" s="91"/>
      <c r="B195" s="93"/>
      <c r="C195" s="95"/>
      <c r="D195" s="36"/>
      <c r="E195" s="42"/>
      <c r="F195" s="43"/>
      <c r="G195" s="43"/>
      <c r="H195" s="43"/>
      <c r="I195" s="43"/>
      <c r="J195" s="34">
        <f t="shared" si="87"/>
        <v>0</v>
      </c>
      <c r="K195" s="55"/>
      <c r="L195" s="43"/>
      <c r="M195" s="34">
        <f t="shared" si="97"/>
        <v>0</v>
      </c>
      <c r="N195" s="55"/>
      <c r="O195" s="43"/>
      <c r="P195" s="34">
        <f t="shared" si="98"/>
        <v>0</v>
      </c>
      <c r="Q195" s="35">
        <f t="shared" si="96"/>
        <v>0</v>
      </c>
    </row>
    <row r="196" spans="1:17" ht="12.75" customHeight="1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87"/>
        <v>900</v>
      </c>
      <c r="K196" s="44">
        <v>0</v>
      </c>
      <c r="L196" s="38">
        <v>0</v>
      </c>
      <c r="M196" s="40">
        <f t="shared" si="85"/>
        <v>0</v>
      </c>
      <c r="N196" s="44">
        <v>0</v>
      </c>
      <c r="O196" s="38">
        <v>16080</v>
      </c>
      <c r="P196" s="40">
        <f t="shared" si="90"/>
        <v>16080</v>
      </c>
      <c r="Q196" s="41">
        <f t="shared" si="96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/>
      <c r="H197" s="43"/>
      <c r="I197" s="43"/>
      <c r="J197" s="34">
        <f t="shared" si="87"/>
        <v>0</v>
      </c>
      <c r="K197" s="55"/>
      <c r="L197" s="43"/>
      <c r="M197" s="34">
        <f t="shared" si="85"/>
        <v>0</v>
      </c>
      <c r="N197" s="55"/>
      <c r="O197" s="43"/>
      <c r="P197" s="34">
        <f t="shared" si="90"/>
        <v>0</v>
      </c>
      <c r="Q197" s="35">
        <f t="shared" si="96"/>
        <v>0</v>
      </c>
    </row>
    <row r="198" spans="1:17" ht="12.75" customHeight="1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ref="J198:J201" si="99">SUM(E198:I198)</f>
        <v>6600</v>
      </c>
      <c r="K198" s="44">
        <v>0</v>
      </c>
      <c r="L198" s="38">
        <v>0</v>
      </c>
      <c r="M198" s="40">
        <f t="shared" ref="M198:M201" si="100">SUM(K198:L198)</f>
        <v>0</v>
      </c>
      <c r="N198" s="44">
        <v>0</v>
      </c>
      <c r="O198" s="38">
        <v>0</v>
      </c>
      <c r="P198" s="40">
        <f t="shared" ref="P198:P201" si="101">SUM(N198:O198)</f>
        <v>0</v>
      </c>
      <c r="Q198" s="41">
        <f t="shared" si="96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/>
      <c r="H199" s="43"/>
      <c r="I199" s="43">
        <v>0</v>
      </c>
      <c r="J199" s="34">
        <f t="shared" si="99"/>
        <v>0</v>
      </c>
      <c r="K199" s="55"/>
      <c r="L199" s="43"/>
      <c r="M199" s="34">
        <f t="shared" si="100"/>
        <v>0</v>
      </c>
      <c r="N199" s="55"/>
      <c r="O199" s="43"/>
      <c r="P199" s="34">
        <f t="shared" si="101"/>
        <v>0</v>
      </c>
      <c r="Q199" s="35">
        <f t="shared" si="96"/>
        <v>0</v>
      </c>
    </row>
    <row r="200" spans="1:17" x14ac:dyDescent="0.2">
      <c r="A200" s="91"/>
      <c r="B200" s="93" t="s">
        <v>157</v>
      </c>
      <c r="C200" s="95" t="s">
        <v>308</v>
      </c>
      <c r="D200" s="36" t="s">
        <v>120</v>
      </c>
      <c r="E200" s="37">
        <v>0</v>
      </c>
      <c r="F200" s="38">
        <v>0</v>
      </c>
      <c r="G200" s="38">
        <v>0</v>
      </c>
      <c r="H200" s="38">
        <v>0</v>
      </c>
      <c r="I200" s="38">
        <v>0</v>
      </c>
      <c r="J200" s="29">
        <f t="shared" si="99"/>
        <v>0</v>
      </c>
      <c r="K200" s="44">
        <v>0</v>
      </c>
      <c r="L200" s="38">
        <v>0</v>
      </c>
      <c r="M200" s="40">
        <f t="shared" si="100"/>
        <v>0</v>
      </c>
      <c r="N200" s="44">
        <v>0</v>
      </c>
      <c r="O200" s="38">
        <v>0</v>
      </c>
      <c r="P200" s="40">
        <f t="shared" si="101"/>
        <v>0</v>
      </c>
      <c r="Q200" s="41">
        <f t="shared" si="96"/>
        <v>0</v>
      </c>
    </row>
    <row r="201" spans="1:17" x14ac:dyDescent="0.2">
      <c r="A201" s="91"/>
      <c r="B201" s="93"/>
      <c r="C201" s="95"/>
      <c r="D201" s="36"/>
      <c r="E201" s="42"/>
      <c r="F201" s="43"/>
      <c r="G201" s="43"/>
      <c r="H201" s="43"/>
      <c r="I201" s="43"/>
      <c r="J201" s="34">
        <f t="shared" si="99"/>
        <v>0</v>
      </c>
      <c r="K201" s="55"/>
      <c r="L201" s="43"/>
      <c r="M201" s="34">
        <f t="shared" si="100"/>
        <v>0</v>
      </c>
      <c r="N201" s="55"/>
      <c r="O201" s="43"/>
      <c r="P201" s="34">
        <f t="shared" si="101"/>
        <v>0</v>
      </c>
      <c r="Q201" s="35">
        <f t="shared" si="96"/>
        <v>0</v>
      </c>
    </row>
    <row r="202" spans="1:17" ht="12.75" customHeight="1" x14ac:dyDescent="0.2">
      <c r="A202" s="91" t="s">
        <v>159</v>
      </c>
      <c r="B202" s="93"/>
      <c r="C202" s="95" t="s">
        <v>160</v>
      </c>
      <c r="D202" s="36" t="s">
        <v>154</v>
      </c>
      <c r="E202" s="37">
        <v>0</v>
      </c>
      <c r="F202" s="38">
        <v>0</v>
      </c>
      <c r="G202" s="38">
        <v>133000</v>
      </c>
      <c r="H202" s="38">
        <v>0</v>
      </c>
      <c r="I202" s="38">
        <v>0</v>
      </c>
      <c r="J202" s="29">
        <f t="shared" si="87"/>
        <v>133000</v>
      </c>
      <c r="K202" s="44">
        <v>0</v>
      </c>
      <c r="L202" s="38">
        <v>0</v>
      </c>
      <c r="M202" s="40">
        <f t="shared" si="85"/>
        <v>0</v>
      </c>
      <c r="N202" s="44">
        <v>0</v>
      </c>
      <c r="O202" s="38">
        <v>0</v>
      </c>
      <c r="P202" s="40">
        <f t="shared" si="90"/>
        <v>0</v>
      </c>
      <c r="Q202" s="41">
        <f t="shared" si="91"/>
        <v>133000</v>
      </c>
    </row>
    <row r="203" spans="1:17" x14ac:dyDescent="0.2">
      <c r="A203" s="91"/>
      <c r="B203" s="93"/>
      <c r="C203" s="95"/>
      <c r="D203" s="36"/>
      <c r="E203" s="42"/>
      <c r="F203" s="43"/>
      <c r="G203" s="43"/>
      <c r="H203" s="43"/>
      <c r="I203" s="43"/>
      <c r="J203" s="34">
        <f t="shared" si="87"/>
        <v>0</v>
      </c>
      <c r="K203" s="55"/>
      <c r="L203" s="43"/>
      <c r="M203" s="34">
        <f t="shared" si="85"/>
        <v>0</v>
      </c>
      <c r="N203" s="55"/>
      <c r="O203" s="43"/>
      <c r="P203" s="34">
        <f t="shared" si="90"/>
        <v>0</v>
      </c>
      <c r="Q203" s="35">
        <f t="shared" si="91"/>
        <v>0</v>
      </c>
    </row>
    <row r="204" spans="1:17" x14ac:dyDescent="0.2">
      <c r="A204" s="91" t="s">
        <v>161</v>
      </c>
      <c r="B204" s="93"/>
      <c r="C204" s="95" t="s">
        <v>162</v>
      </c>
      <c r="D204" s="36" t="s">
        <v>26</v>
      </c>
      <c r="E204" s="37">
        <v>0</v>
      </c>
      <c r="F204" s="38">
        <v>0</v>
      </c>
      <c r="G204" s="38">
        <v>5500</v>
      </c>
      <c r="H204" s="38">
        <v>0</v>
      </c>
      <c r="I204" s="38">
        <v>0</v>
      </c>
      <c r="J204" s="29">
        <f t="shared" si="87"/>
        <v>5500</v>
      </c>
      <c r="K204" s="44">
        <v>7000</v>
      </c>
      <c r="L204" s="38">
        <v>0</v>
      </c>
      <c r="M204" s="40">
        <f t="shared" si="85"/>
        <v>7000</v>
      </c>
      <c r="N204" s="44">
        <v>0</v>
      </c>
      <c r="O204" s="38">
        <v>0</v>
      </c>
      <c r="P204" s="40">
        <f t="shared" si="90"/>
        <v>0</v>
      </c>
      <c r="Q204" s="41">
        <f t="shared" si="91"/>
        <v>12500</v>
      </c>
    </row>
    <row r="205" spans="1:17" x14ac:dyDescent="0.2">
      <c r="A205" s="91"/>
      <c r="B205" s="93"/>
      <c r="C205" s="95"/>
      <c r="D205" s="36"/>
      <c r="E205" s="42"/>
      <c r="F205" s="43"/>
      <c r="G205" s="43"/>
      <c r="H205" s="43"/>
      <c r="I205" s="43"/>
      <c r="J205" s="34">
        <f t="shared" si="87"/>
        <v>0</v>
      </c>
      <c r="K205" s="55"/>
      <c r="L205" s="43"/>
      <c r="M205" s="34">
        <f t="shared" si="85"/>
        <v>0</v>
      </c>
      <c r="N205" s="55"/>
      <c r="O205" s="43"/>
      <c r="P205" s="34">
        <f t="shared" si="90"/>
        <v>0</v>
      </c>
      <c r="Q205" s="35">
        <f t="shared" si="91"/>
        <v>0</v>
      </c>
    </row>
    <row r="206" spans="1:17" x14ac:dyDescent="0.2">
      <c r="A206" s="91" t="s">
        <v>163</v>
      </c>
      <c r="B206" s="93"/>
      <c r="C206" s="95" t="s">
        <v>164</v>
      </c>
      <c r="D206" s="111"/>
      <c r="E206" s="37">
        <f>E208+E210+E212</f>
        <v>0</v>
      </c>
      <c r="F206" s="38">
        <f t="shared" ref="F206:I207" si="102">F208+F210+F212</f>
        <v>0</v>
      </c>
      <c r="G206" s="38">
        <f>G208+G210+G212</f>
        <v>79500</v>
      </c>
      <c r="H206" s="38">
        <f t="shared" ref="H206:I206" si="103">H208+H210+H212</f>
        <v>0</v>
      </c>
      <c r="I206" s="38">
        <f t="shared" si="103"/>
        <v>0</v>
      </c>
      <c r="J206" s="29">
        <f t="shared" si="87"/>
        <v>79500</v>
      </c>
      <c r="K206" s="44">
        <f t="shared" ref="K206:L207" si="104">K208+K210+K212</f>
        <v>0</v>
      </c>
      <c r="L206" s="38">
        <f t="shared" si="104"/>
        <v>0</v>
      </c>
      <c r="M206" s="40">
        <f t="shared" si="85"/>
        <v>0</v>
      </c>
      <c r="N206" s="44">
        <f t="shared" ref="N206:O207" si="105">N208+N210+N212</f>
        <v>0</v>
      </c>
      <c r="O206" s="38">
        <f t="shared" si="105"/>
        <v>0</v>
      </c>
      <c r="P206" s="40">
        <f t="shared" si="90"/>
        <v>0</v>
      </c>
      <c r="Q206" s="41">
        <f>P206+M206+J206</f>
        <v>79500</v>
      </c>
    </row>
    <row r="207" spans="1:17" x14ac:dyDescent="0.2">
      <c r="A207" s="91"/>
      <c r="B207" s="93"/>
      <c r="C207" s="95"/>
      <c r="D207" s="111"/>
      <c r="E207" s="31">
        <f>E209+E211+E213</f>
        <v>0</v>
      </c>
      <c r="F207" s="32">
        <f t="shared" si="102"/>
        <v>0</v>
      </c>
      <c r="G207" s="32">
        <f t="shared" si="102"/>
        <v>0</v>
      </c>
      <c r="H207" s="32">
        <f t="shared" si="102"/>
        <v>0</v>
      </c>
      <c r="I207" s="32">
        <f t="shared" si="102"/>
        <v>0</v>
      </c>
      <c r="J207" s="34">
        <f t="shared" si="87"/>
        <v>0</v>
      </c>
      <c r="K207" s="57">
        <f t="shared" si="104"/>
        <v>0</v>
      </c>
      <c r="L207" s="32">
        <f t="shared" si="104"/>
        <v>0</v>
      </c>
      <c r="M207" s="34">
        <f t="shared" si="85"/>
        <v>0</v>
      </c>
      <c r="N207" s="57">
        <f t="shared" si="105"/>
        <v>0</v>
      </c>
      <c r="O207" s="32">
        <f t="shared" si="105"/>
        <v>0</v>
      </c>
      <c r="P207" s="34">
        <f t="shared" si="90"/>
        <v>0</v>
      </c>
      <c r="Q207" s="35">
        <f>P207+M207+J207</f>
        <v>0</v>
      </c>
    </row>
    <row r="208" spans="1:17" x14ac:dyDescent="0.2">
      <c r="A208" s="91"/>
      <c r="B208" s="93" t="s">
        <v>165</v>
      </c>
      <c r="C208" s="95" t="s">
        <v>282</v>
      </c>
      <c r="D208" s="36" t="s">
        <v>31</v>
      </c>
      <c r="E208" s="37">
        <v>0</v>
      </c>
      <c r="F208" s="38">
        <v>0</v>
      </c>
      <c r="G208" s="38">
        <v>62000</v>
      </c>
      <c r="H208" s="38">
        <v>0</v>
      </c>
      <c r="I208" s="38">
        <v>0</v>
      </c>
      <c r="J208" s="29">
        <f>SUM(E208:I208)</f>
        <v>62000</v>
      </c>
      <c r="K208" s="44">
        <v>0</v>
      </c>
      <c r="L208" s="38">
        <v>0</v>
      </c>
      <c r="M208" s="40">
        <f t="shared" ref="M208:M217" si="106">SUM(K208:L208)</f>
        <v>0</v>
      </c>
      <c r="N208" s="44">
        <v>0</v>
      </c>
      <c r="O208" s="38">
        <v>0</v>
      </c>
      <c r="P208" s="40">
        <f t="shared" si="90"/>
        <v>0</v>
      </c>
      <c r="Q208" s="41">
        <f t="shared" si="91"/>
        <v>62000</v>
      </c>
    </row>
    <row r="209" spans="1:17" x14ac:dyDescent="0.2">
      <c r="A209" s="91"/>
      <c r="B209" s="93"/>
      <c r="C209" s="9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106"/>
        <v>0</v>
      </c>
      <c r="N209" s="55"/>
      <c r="O209" s="43"/>
      <c r="P209" s="34">
        <f t="shared" si="90"/>
        <v>0</v>
      </c>
      <c r="Q209" s="35">
        <f t="shared" si="91"/>
        <v>0</v>
      </c>
    </row>
    <row r="210" spans="1:17" ht="12.75" customHeight="1" x14ac:dyDescent="0.2">
      <c r="A210" s="91"/>
      <c r="B210" s="93" t="s">
        <v>165</v>
      </c>
      <c r="C210" s="95" t="s">
        <v>283</v>
      </c>
      <c r="D210" s="36" t="s">
        <v>31</v>
      </c>
      <c r="E210" s="37">
        <v>0</v>
      </c>
      <c r="F210" s="38">
        <v>0</v>
      </c>
      <c r="G210" s="38">
        <v>8000</v>
      </c>
      <c r="H210" s="38">
        <v>0</v>
      </c>
      <c r="I210" s="38">
        <v>0</v>
      </c>
      <c r="J210" s="29">
        <f t="shared" si="87"/>
        <v>8000</v>
      </c>
      <c r="K210" s="44">
        <v>0</v>
      </c>
      <c r="L210" s="38">
        <v>0</v>
      </c>
      <c r="M210" s="40">
        <f t="shared" si="106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8000</v>
      </c>
    </row>
    <row r="211" spans="1:17" x14ac:dyDescent="0.2">
      <c r="A211" s="91"/>
      <c r="B211" s="93"/>
      <c r="C211" s="95"/>
      <c r="D211" s="36"/>
      <c r="E211" s="31"/>
      <c r="F211" s="43"/>
      <c r="G211" s="43"/>
      <c r="H211" s="43"/>
      <c r="I211" s="43"/>
      <c r="J211" s="34">
        <f t="shared" si="87"/>
        <v>0</v>
      </c>
      <c r="K211" s="55"/>
      <c r="L211" s="43"/>
      <c r="M211" s="34">
        <f t="shared" si="106"/>
        <v>0</v>
      </c>
      <c r="N211" s="55"/>
      <c r="O211" s="43"/>
      <c r="P211" s="34">
        <f t="shared" si="90"/>
        <v>0</v>
      </c>
      <c r="Q211" s="35">
        <f t="shared" si="91"/>
        <v>0</v>
      </c>
    </row>
    <row r="212" spans="1:17" x14ac:dyDescent="0.2">
      <c r="A212" s="91"/>
      <c r="B212" s="93" t="s">
        <v>165</v>
      </c>
      <c r="C212" s="95" t="s">
        <v>284</v>
      </c>
      <c r="D212" s="36" t="s">
        <v>31</v>
      </c>
      <c r="E212" s="37">
        <v>0</v>
      </c>
      <c r="F212" s="38">
        <v>0</v>
      </c>
      <c r="G212" s="38">
        <v>9500</v>
      </c>
      <c r="H212" s="38">
        <v>0</v>
      </c>
      <c r="I212" s="38">
        <v>0</v>
      </c>
      <c r="J212" s="29">
        <f t="shared" ref="J212:J213" si="107">SUM(E212:I212)</f>
        <v>9500</v>
      </c>
      <c r="K212" s="44">
        <v>0</v>
      </c>
      <c r="L212" s="38">
        <v>0</v>
      </c>
      <c r="M212" s="40">
        <f t="shared" si="106"/>
        <v>0</v>
      </c>
      <c r="N212" s="44">
        <v>0</v>
      </c>
      <c r="O212" s="38">
        <v>0</v>
      </c>
      <c r="P212" s="40">
        <f t="shared" ref="P212:P213" si="108">SUM(N212:O212)</f>
        <v>0</v>
      </c>
      <c r="Q212" s="41">
        <f t="shared" si="91"/>
        <v>9500</v>
      </c>
    </row>
    <row r="213" spans="1:17" x14ac:dyDescent="0.2">
      <c r="A213" s="91"/>
      <c r="B213" s="93"/>
      <c r="C213" s="95"/>
      <c r="D213" s="36"/>
      <c r="E213" s="31"/>
      <c r="F213" s="43"/>
      <c r="G213" s="43"/>
      <c r="H213" s="43"/>
      <c r="I213" s="43"/>
      <c r="J213" s="34">
        <f t="shared" si="107"/>
        <v>0</v>
      </c>
      <c r="K213" s="55"/>
      <c r="L213" s="43"/>
      <c r="M213" s="34">
        <f t="shared" si="106"/>
        <v>0</v>
      </c>
      <c r="N213" s="55"/>
      <c r="O213" s="43"/>
      <c r="P213" s="34">
        <f t="shared" si="108"/>
        <v>0</v>
      </c>
      <c r="Q213" s="35">
        <f t="shared" si="91"/>
        <v>0</v>
      </c>
    </row>
    <row r="214" spans="1:17" x14ac:dyDescent="0.2">
      <c r="A214" s="91" t="s">
        <v>166</v>
      </c>
      <c r="B214" s="93"/>
      <c r="C214" s="95" t="s">
        <v>285</v>
      </c>
      <c r="D214" s="36" t="s">
        <v>71</v>
      </c>
      <c r="E214" s="37">
        <v>47631</v>
      </c>
      <c r="F214" s="38">
        <v>16648</v>
      </c>
      <c r="G214" s="38">
        <v>15449</v>
      </c>
      <c r="H214" s="38">
        <v>300</v>
      </c>
      <c r="I214" s="38">
        <v>0</v>
      </c>
      <c r="J214" s="29">
        <f t="shared" si="87"/>
        <v>80028</v>
      </c>
      <c r="K214" s="44">
        <v>0</v>
      </c>
      <c r="L214" s="38">
        <v>0</v>
      </c>
      <c r="M214" s="40">
        <f t="shared" si="106"/>
        <v>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80028</v>
      </c>
    </row>
    <row r="215" spans="1:17" x14ac:dyDescent="0.2">
      <c r="A215" s="91"/>
      <c r="B215" s="93"/>
      <c r="C215" s="95"/>
      <c r="D215" s="36"/>
      <c r="E215" s="42"/>
      <c r="F215" s="43"/>
      <c r="G215" s="43"/>
      <c r="H215" s="43"/>
      <c r="I215" s="43"/>
      <c r="J215" s="34">
        <f t="shared" si="87"/>
        <v>0</v>
      </c>
      <c r="K215" s="55"/>
      <c r="L215" s="43"/>
      <c r="M215" s="34">
        <f t="shared" si="106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2">
      <c r="A216" s="91" t="s">
        <v>167</v>
      </c>
      <c r="B216" s="93"/>
      <c r="C216" s="95" t="s">
        <v>168</v>
      </c>
      <c r="D216" s="36" t="s">
        <v>71</v>
      </c>
      <c r="E216" s="37">
        <v>0</v>
      </c>
      <c r="F216" s="38">
        <v>0</v>
      </c>
      <c r="G216" s="38">
        <v>2000</v>
      </c>
      <c r="H216" s="38">
        <v>0</v>
      </c>
      <c r="I216" s="38">
        <v>0</v>
      </c>
      <c r="J216" s="29">
        <f t="shared" si="87"/>
        <v>2000</v>
      </c>
      <c r="K216" s="44">
        <v>401307</v>
      </c>
      <c r="L216" s="38">
        <v>0</v>
      </c>
      <c r="M216" s="40">
        <f t="shared" si="106"/>
        <v>401307</v>
      </c>
      <c r="N216" s="44">
        <v>0</v>
      </c>
      <c r="O216" s="38">
        <v>0</v>
      </c>
      <c r="P216" s="40">
        <f t="shared" si="90"/>
        <v>0</v>
      </c>
      <c r="Q216" s="41">
        <f t="shared" si="91"/>
        <v>403307</v>
      </c>
    </row>
    <row r="217" spans="1:17" ht="12.75" customHeight="1" thickBot="1" x14ac:dyDescent="0.25">
      <c r="A217" s="92"/>
      <c r="B217" s="94"/>
      <c r="C217" s="96"/>
      <c r="D217" s="50"/>
      <c r="E217" s="51"/>
      <c r="F217" s="45"/>
      <c r="G217" s="45"/>
      <c r="H217" s="45"/>
      <c r="I217" s="45"/>
      <c r="J217" s="24">
        <f t="shared" si="87"/>
        <v>0</v>
      </c>
      <c r="K217" s="56"/>
      <c r="L217" s="45"/>
      <c r="M217" s="24">
        <f t="shared" si="106"/>
        <v>0</v>
      </c>
      <c r="N217" s="56"/>
      <c r="O217" s="45"/>
      <c r="P217" s="24">
        <f t="shared" si="90"/>
        <v>0</v>
      </c>
      <c r="Q217" s="25">
        <f t="shared" si="91"/>
        <v>0</v>
      </c>
    </row>
    <row r="218" spans="1:17" ht="13.5" customHeight="1" thickBot="1" x14ac:dyDescent="0.25">
      <c r="D218" s="4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 customHeight="1" x14ac:dyDescent="0.2">
      <c r="A219" s="104" t="s">
        <v>169</v>
      </c>
      <c r="B219" s="105"/>
      <c r="C219" s="108" t="s">
        <v>170</v>
      </c>
      <c r="D219" s="101"/>
      <c r="E219" s="16">
        <f>E221+E223+E225+E227+E229+E231+E233+E235+E237+E239</f>
        <v>121433</v>
      </c>
      <c r="F219" s="17">
        <f t="shared" ref="F219:I220" si="109">F221+F223+F225+F227+F229+F231+F233+F235+F237+F239</f>
        <v>42490</v>
      </c>
      <c r="G219" s="17">
        <f t="shared" si="109"/>
        <v>42033</v>
      </c>
      <c r="H219" s="17">
        <f t="shared" si="109"/>
        <v>10752</v>
      </c>
      <c r="I219" s="17">
        <f t="shared" si="109"/>
        <v>0</v>
      </c>
      <c r="J219" s="19">
        <f t="shared" ref="J219:J240" si="110">SUM(E219:I219)</f>
        <v>216708</v>
      </c>
      <c r="K219" s="52">
        <f>K221+K223+K225+K227+K229+K231+K233+K235+K237+K239</f>
        <v>0</v>
      </c>
      <c r="L219" s="17">
        <f>L221+L223+L225+L227+L229+L231+L233+L235+L237+L239</f>
        <v>0</v>
      </c>
      <c r="M219" s="19">
        <f t="shared" ref="M219:M240" si="111">SUM(K219:L219)</f>
        <v>0</v>
      </c>
      <c r="N219" s="52">
        <f>N221+N223+N225+N227+N229+N231+N233+N235+N237+N239</f>
        <v>0</v>
      </c>
      <c r="O219" s="17">
        <f>O221+O223+O225+O227+O229+O231+O233+O235+O237+O239</f>
        <v>0</v>
      </c>
      <c r="P219" s="19">
        <f t="shared" ref="P219:P240" si="112">SUM(N219:O219)</f>
        <v>0</v>
      </c>
      <c r="Q219" s="20">
        <f t="shared" ref="Q219:Q240" si="113">P219+M219+J219</f>
        <v>216708</v>
      </c>
    </row>
    <row r="220" spans="1:17" ht="13.5" thickBot="1" x14ac:dyDescent="0.25">
      <c r="A220" s="106"/>
      <c r="B220" s="107"/>
      <c r="C220" s="109"/>
      <c r="D220" s="102"/>
      <c r="E220" s="21">
        <f>E222+E224+E226+E228+E230+E232+E234+E236+E238+E240</f>
        <v>0</v>
      </c>
      <c r="F220" s="22">
        <f t="shared" si="109"/>
        <v>0</v>
      </c>
      <c r="G220" s="22">
        <f t="shared" si="109"/>
        <v>0</v>
      </c>
      <c r="H220" s="22">
        <f t="shared" si="109"/>
        <v>0</v>
      </c>
      <c r="I220" s="22">
        <f t="shared" si="109"/>
        <v>0</v>
      </c>
      <c r="J220" s="24">
        <f t="shared" si="110"/>
        <v>0</v>
      </c>
      <c r="K220" s="53">
        <f>K222+K224+K226+K228+K230+K232+K234+K236+K238+K240</f>
        <v>0</v>
      </c>
      <c r="L220" s="22">
        <f>L222+L224+L226+L228+L230+L232+L234+L236+L238+L240</f>
        <v>0</v>
      </c>
      <c r="M220" s="24">
        <f t="shared" si="111"/>
        <v>0</v>
      </c>
      <c r="N220" s="53">
        <f>N222+N224+N226+N228+N230+N232+N234+N236+N238+N240</f>
        <v>0</v>
      </c>
      <c r="O220" s="22">
        <f>O222+O224+O226+O228+O230+O232+O234+O236+O238+O240</f>
        <v>0</v>
      </c>
      <c r="P220" s="24">
        <f t="shared" si="112"/>
        <v>0</v>
      </c>
      <c r="Q220" s="25">
        <f t="shared" si="113"/>
        <v>0</v>
      </c>
    </row>
    <row r="221" spans="1:17" ht="12.75" customHeight="1" x14ac:dyDescent="0.2">
      <c r="A221" s="103" t="s">
        <v>171</v>
      </c>
      <c r="B221" s="98"/>
      <c r="C221" s="100" t="s">
        <v>172</v>
      </c>
      <c r="D221" s="49" t="s">
        <v>173</v>
      </c>
      <c r="E221" s="26">
        <v>0</v>
      </c>
      <c r="F221" s="27">
        <v>0</v>
      </c>
      <c r="G221" s="27">
        <v>0</v>
      </c>
      <c r="H221" s="27">
        <v>1230</v>
      </c>
      <c r="I221" s="27">
        <v>0</v>
      </c>
      <c r="J221" s="29">
        <f t="shared" si="110"/>
        <v>1230</v>
      </c>
      <c r="K221" s="54">
        <v>0</v>
      </c>
      <c r="L221" s="27">
        <v>0</v>
      </c>
      <c r="M221" s="29">
        <f>SUM(K221:L221)</f>
        <v>0</v>
      </c>
      <c r="N221" s="54">
        <v>0</v>
      </c>
      <c r="O221" s="27">
        <v>0</v>
      </c>
      <c r="P221" s="29">
        <f t="shared" si="112"/>
        <v>0</v>
      </c>
      <c r="Q221" s="30">
        <f t="shared" si="113"/>
        <v>1230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/>
      <c r="I222" s="43"/>
      <c r="J222" s="34">
        <f t="shared" si="110"/>
        <v>0</v>
      </c>
      <c r="K222" s="55"/>
      <c r="L222" s="43"/>
      <c r="M222" s="34">
        <f t="shared" si="111"/>
        <v>0</v>
      </c>
      <c r="N222" s="55"/>
      <c r="O222" s="43"/>
      <c r="P222" s="34">
        <f t="shared" si="112"/>
        <v>0</v>
      </c>
      <c r="Q222" s="35">
        <f t="shared" si="113"/>
        <v>0</v>
      </c>
    </row>
    <row r="223" spans="1:17" x14ac:dyDescent="0.2">
      <c r="A223" s="91" t="s">
        <v>174</v>
      </c>
      <c r="B223" s="93"/>
      <c r="C223" s="95" t="s">
        <v>175</v>
      </c>
      <c r="D223" s="36" t="s">
        <v>176</v>
      </c>
      <c r="E223" s="37">
        <v>0</v>
      </c>
      <c r="F223" s="38">
        <v>0</v>
      </c>
      <c r="G223" s="38">
        <v>0</v>
      </c>
      <c r="H223" s="38">
        <v>1162</v>
      </c>
      <c r="I223" s="38">
        <v>0</v>
      </c>
      <c r="J223" s="29">
        <f t="shared" si="110"/>
        <v>1162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112"/>
        <v>0</v>
      </c>
      <c r="Q223" s="41">
        <f t="shared" si="113"/>
        <v>1162</v>
      </c>
    </row>
    <row r="224" spans="1:17" x14ac:dyDescent="0.2">
      <c r="A224" s="91"/>
      <c r="B224" s="93"/>
      <c r="C224" s="95"/>
      <c r="D224" s="36"/>
      <c r="E224" s="42"/>
      <c r="F224" s="43"/>
      <c r="G224" s="43"/>
      <c r="H224" s="43"/>
      <c r="I224" s="43"/>
      <c r="J224" s="34">
        <f t="shared" si="110"/>
        <v>0</v>
      </c>
      <c r="K224" s="55"/>
      <c r="L224" s="43"/>
      <c r="M224" s="34">
        <f t="shared" si="111"/>
        <v>0</v>
      </c>
      <c r="N224" s="55"/>
      <c r="O224" s="43"/>
      <c r="P224" s="34">
        <f t="shared" si="112"/>
        <v>0</v>
      </c>
      <c r="Q224" s="35">
        <f t="shared" si="113"/>
        <v>0</v>
      </c>
    </row>
    <row r="225" spans="1:17" ht="12.75" customHeight="1" x14ac:dyDescent="0.2">
      <c r="A225" s="91" t="s">
        <v>177</v>
      </c>
      <c r="B225" s="93"/>
      <c r="C225" s="95" t="s">
        <v>178</v>
      </c>
      <c r="D225" s="36" t="s">
        <v>173</v>
      </c>
      <c r="E225" s="37">
        <v>0</v>
      </c>
      <c r="F225" s="38">
        <v>0</v>
      </c>
      <c r="G225" s="38">
        <v>600</v>
      </c>
      <c r="H225" s="38">
        <v>0</v>
      </c>
      <c r="I225" s="38">
        <v>0</v>
      </c>
      <c r="J225" s="29">
        <f t="shared" si="110"/>
        <v>600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112"/>
        <v>0</v>
      </c>
      <c r="Q225" s="41">
        <f t="shared" si="113"/>
        <v>600</v>
      </c>
    </row>
    <row r="226" spans="1:17" x14ac:dyDescent="0.2">
      <c r="A226" s="91"/>
      <c r="B226" s="93"/>
      <c r="C226" s="95"/>
      <c r="D226" s="36"/>
      <c r="E226" s="42"/>
      <c r="F226" s="43"/>
      <c r="G226" s="43"/>
      <c r="H226" s="43"/>
      <c r="I226" s="43"/>
      <c r="J226" s="34">
        <f t="shared" si="110"/>
        <v>0</v>
      </c>
      <c r="K226" s="55"/>
      <c r="L226" s="43"/>
      <c r="M226" s="34">
        <f t="shared" si="111"/>
        <v>0</v>
      </c>
      <c r="N226" s="55"/>
      <c r="O226" s="43"/>
      <c r="P226" s="34">
        <f t="shared" si="112"/>
        <v>0</v>
      </c>
      <c r="Q226" s="35">
        <f t="shared" si="113"/>
        <v>0</v>
      </c>
    </row>
    <row r="227" spans="1:17" ht="12.75" customHeight="1" x14ac:dyDescent="0.2">
      <c r="A227" s="91" t="s">
        <v>179</v>
      </c>
      <c r="B227" s="93"/>
      <c r="C227" s="95" t="s">
        <v>180</v>
      </c>
      <c r="D227" s="36" t="s">
        <v>181</v>
      </c>
      <c r="E227" s="37">
        <v>21433</v>
      </c>
      <c r="F227" s="38">
        <v>7490</v>
      </c>
      <c r="G227" s="61">
        <v>1380</v>
      </c>
      <c r="H227" s="38">
        <v>200</v>
      </c>
      <c r="I227" s="38">
        <v>0</v>
      </c>
      <c r="J227" s="29">
        <f t="shared" si="110"/>
        <v>30503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2"/>
        <v>0</v>
      </c>
      <c r="Q227" s="41">
        <f t="shared" si="113"/>
        <v>30503</v>
      </c>
    </row>
    <row r="228" spans="1:17" x14ac:dyDescent="0.2">
      <c r="A228" s="91"/>
      <c r="B228" s="93"/>
      <c r="C228" s="95"/>
      <c r="D228" s="36"/>
      <c r="E228" s="42"/>
      <c r="F228" s="43"/>
      <c r="G228" s="43"/>
      <c r="H228" s="43"/>
      <c r="I228" s="43"/>
      <c r="J228" s="34">
        <f t="shared" si="110"/>
        <v>0</v>
      </c>
      <c r="K228" s="55"/>
      <c r="L228" s="43"/>
      <c r="M228" s="34">
        <f t="shared" si="111"/>
        <v>0</v>
      </c>
      <c r="N228" s="55"/>
      <c r="O228" s="43"/>
      <c r="P228" s="34">
        <f t="shared" si="112"/>
        <v>0</v>
      </c>
      <c r="Q228" s="35">
        <f t="shared" si="113"/>
        <v>0</v>
      </c>
    </row>
    <row r="229" spans="1:17" ht="12.75" customHeight="1" x14ac:dyDescent="0.2">
      <c r="A229" s="91" t="s">
        <v>179</v>
      </c>
      <c r="B229" s="93"/>
      <c r="C229" s="95" t="s">
        <v>180</v>
      </c>
      <c r="D229" s="36" t="s">
        <v>182</v>
      </c>
      <c r="E229" s="37">
        <v>100000</v>
      </c>
      <c r="F229" s="38">
        <v>35000</v>
      </c>
      <c r="G229" s="38">
        <v>20280</v>
      </c>
      <c r="H229" s="38">
        <v>750</v>
      </c>
      <c r="I229" s="38">
        <v>0</v>
      </c>
      <c r="J229" s="29">
        <f t="shared" si="110"/>
        <v>156030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2"/>
        <v>0</v>
      </c>
      <c r="Q229" s="41">
        <f t="shared" si="113"/>
        <v>156030</v>
      </c>
    </row>
    <row r="230" spans="1:17" x14ac:dyDescent="0.2">
      <c r="A230" s="91"/>
      <c r="B230" s="93"/>
      <c r="C230" s="95"/>
      <c r="D230" s="36"/>
      <c r="E230" s="42"/>
      <c r="F230" s="43"/>
      <c r="G230" s="43"/>
      <c r="H230" s="43"/>
      <c r="I230" s="43"/>
      <c r="J230" s="34">
        <f t="shared" si="110"/>
        <v>0</v>
      </c>
      <c r="K230" s="55"/>
      <c r="L230" s="43"/>
      <c r="M230" s="34">
        <f t="shared" si="111"/>
        <v>0</v>
      </c>
      <c r="N230" s="55"/>
      <c r="O230" s="43"/>
      <c r="P230" s="34">
        <f t="shared" si="112"/>
        <v>0</v>
      </c>
      <c r="Q230" s="35">
        <f t="shared" si="113"/>
        <v>0</v>
      </c>
    </row>
    <row r="231" spans="1:17" x14ac:dyDescent="0.2">
      <c r="A231" s="91" t="s">
        <v>183</v>
      </c>
      <c r="B231" s="93"/>
      <c r="C231" s="95" t="s">
        <v>184</v>
      </c>
      <c r="D231" s="36" t="s">
        <v>173</v>
      </c>
      <c r="E231" s="37">
        <v>0</v>
      </c>
      <c r="F231" s="38">
        <v>0</v>
      </c>
      <c r="G231" s="38">
        <v>12600</v>
      </c>
      <c r="H231" s="38">
        <v>0</v>
      </c>
      <c r="I231" s="38">
        <v>0</v>
      </c>
      <c r="J231" s="29">
        <f t="shared" si="110"/>
        <v>12600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2"/>
        <v>0</v>
      </c>
      <c r="Q231" s="41">
        <f t="shared" si="113"/>
        <v>12600</v>
      </c>
    </row>
    <row r="232" spans="1:17" x14ac:dyDescent="0.2">
      <c r="A232" s="91"/>
      <c r="B232" s="93"/>
      <c r="C232" s="95"/>
      <c r="D232" s="36"/>
      <c r="E232" s="42"/>
      <c r="F232" s="43"/>
      <c r="G232" s="43"/>
      <c r="H232" s="43"/>
      <c r="I232" s="43"/>
      <c r="J232" s="34">
        <f t="shared" si="110"/>
        <v>0</v>
      </c>
      <c r="K232" s="55"/>
      <c r="L232" s="43"/>
      <c r="M232" s="34">
        <f t="shared" si="111"/>
        <v>0</v>
      </c>
      <c r="N232" s="55"/>
      <c r="O232" s="43"/>
      <c r="P232" s="34">
        <f t="shared" si="112"/>
        <v>0</v>
      </c>
      <c r="Q232" s="35">
        <f t="shared" si="113"/>
        <v>0</v>
      </c>
    </row>
    <row r="233" spans="1:17" ht="12.75" customHeight="1" x14ac:dyDescent="0.2">
      <c r="A233" s="91" t="s">
        <v>185</v>
      </c>
      <c r="B233" s="93"/>
      <c r="C233" s="95" t="s">
        <v>186</v>
      </c>
      <c r="D233" s="36" t="s">
        <v>187</v>
      </c>
      <c r="E233" s="37">
        <v>0</v>
      </c>
      <c r="F233" s="38">
        <v>0</v>
      </c>
      <c r="G233" s="38">
        <v>7173</v>
      </c>
      <c r="H233" s="38">
        <v>0</v>
      </c>
      <c r="I233" s="38">
        <v>0</v>
      </c>
      <c r="J233" s="29">
        <f t="shared" si="110"/>
        <v>7173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2"/>
        <v>0</v>
      </c>
      <c r="Q233" s="41">
        <f t="shared" si="113"/>
        <v>7173</v>
      </c>
    </row>
    <row r="234" spans="1:17" x14ac:dyDescent="0.2">
      <c r="A234" s="91"/>
      <c r="B234" s="93"/>
      <c r="C234" s="95"/>
      <c r="D234" s="36"/>
      <c r="E234" s="42"/>
      <c r="F234" s="43"/>
      <c r="G234" s="43"/>
      <c r="H234" s="43"/>
      <c r="I234" s="43"/>
      <c r="J234" s="34">
        <f t="shared" si="110"/>
        <v>0</v>
      </c>
      <c r="K234" s="55"/>
      <c r="L234" s="43"/>
      <c r="M234" s="34">
        <f t="shared" si="111"/>
        <v>0</v>
      </c>
      <c r="N234" s="55"/>
      <c r="O234" s="43"/>
      <c r="P234" s="34">
        <f t="shared" si="112"/>
        <v>0</v>
      </c>
      <c r="Q234" s="35">
        <f t="shared" si="113"/>
        <v>0</v>
      </c>
    </row>
    <row r="235" spans="1:17" ht="12.75" customHeight="1" x14ac:dyDescent="0.2">
      <c r="A235" s="91" t="s">
        <v>188</v>
      </c>
      <c r="B235" s="93"/>
      <c r="C235" s="95" t="s">
        <v>189</v>
      </c>
      <c r="D235" s="36" t="s">
        <v>173</v>
      </c>
      <c r="E235" s="37">
        <v>0</v>
      </c>
      <c r="F235" s="38">
        <v>0</v>
      </c>
      <c r="G235" s="38">
        <v>0</v>
      </c>
      <c r="H235" s="38">
        <v>570</v>
      </c>
      <c r="I235" s="38">
        <v>0</v>
      </c>
      <c r="J235" s="29">
        <f t="shared" si="110"/>
        <v>570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2"/>
        <v>0</v>
      </c>
      <c r="Q235" s="41">
        <f t="shared" si="113"/>
        <v>570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/>
      <c r="I236" s="43"/>
      <c r="J236" s="34">
        <f t="shared" si="110"/>
        <v>0</v>
      </c>
      <c r="K236" s="55"/>
      <c r="L236" s="43"/>
      <c r="M236" s="34">
        <f t="shared" si="111"/>
        <v>0</v>
      </c>
      <c r="N236" s="55"/>
      <c r="O236" s="43"/>
      <c r="P236" s="34">
        <f t="shared" si="112"/>
        <v>0</v>
      </c>
      <c r="Q236" s="35">
        <f t="shared" si="113"/>
        <v>0</v>
      </c>
    </row>
    <row r="237" spans="1:17" x14ac:dyDescent="0.2">
      <c r="A237" s="91" t="s">
        <v>190</v>
      </c>
      <c r="B237" s="93"/>
      <c r="C237" s="95" t="s">
        <v>191</v>
      </c>
      <c r="D237" s="36" t="s">
        <v>173</v>
      </c>
      <c r="E237" s="37">
        <v>0</v>
      </c>
      <c r="F237" s="38">
        <v>0</v>
      </c>
      <c r="G237" s="38">
        <v>0</v>
      </c>
      <c r="H237" s="38">
        <v>200</v>
      </c>
      <c r="I237" s="38">
        <v>0</v>
      </c>
      <c r="J237" s="29">
        <f t="shared" si="110"/>
        <v>200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2"/>
        <v>0</v>
      </c>
      <c r="Q237" s="41">
        <f t="shared" si="113"/>
        <v>200</v>
      </c>
    </row>
    <row r="238" spans="1:17" x14ac:dyDescent="0.2">
      <c r="A238" s="91"/>
      <c r="B238" s="93"/>
      <c r="C238" s="95"/>
      <c r="D238" s="36"/>
      <c r="E238" s="42"/>
      <c r="F238" s="43"/>
      <c r="G238" s="43"/>
      <c r="H238" s="43"/>
      <c r="I238" s="43"/>
      <c r="J238" s="34">
        <f t="shared" si="110"/>
        <v>0</v>
      </c>
      <c r="K238" s="55"/>
      <c r="L238" s="43"/>
      <c r="M238" s="34">
        <f t="shared" si="111"/>
        <v>0</v>
      </c>
      <c r="N238" s="55"/>
      <c r="O238" s="43"/>
      <c r="P238" s="34">
        <f t="shared" si="112"/>
        <v>0</v>
      </c>
      <c r="Q238" s="35">
        <f t="shared" si="113"/>
        <v>0</v>
      </c>
    </row>
    <row r="239" spans="1:17" x14ac:dyDescent="0.2">
      <c r="A239" s="91" t="s">
        <v>192</v>
      </c>
      <c r="B239" s="93"/>
      <c r="C239" s="95" t="s">
        <v>193</v>
      </c>
      <c r="D239" s="36" t="s">
        <v>194</v>
      </c>
      <c r="E239" s="37">
        <v>0</v>
      </c>
      <c r="F239" s="38">
        <v>0</v>
      </c>
      <c r="G239" s="38">
        <v>0</v>
      </c>
      <c r="H239" s="38">
        <v>6640</v>
      </c>
      <c r="I239" s="38">
        <v>0</v>
      </c>
      <c r="J239" s="29">
        <f t="shared" si="110"/>
        <v>6640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2"/>
        <v>0</v>
      </c>
      <c r="Q239" s="41">
        <f t="shared" si="113"/>
        <v>6640</v>
      </c>
    </row>
    <row r="240" spans="1:17" ht="12.75" customHeight="1" thickBot="1" x14ac:dyDescent="0.25">
      <c r="A240" s="92"/>
      <c r="B240" s="94"/>
      <c r="C240" s="96"/>
      <c r="D240" s="50"/>
      <c r="E240" s="51"/>
      <c r="F240" s="45"/>
      <c r="G240" s="45"/>
      <c r="H240" s="45"/>
      <c r="I240" s="45"/>
      <c r="J240" s="24">
        <f t="shared" si="110"/>
        <v>0</v>
      </c>
      <c r="K240" s="56"/>
      <c r="L240" s="45"/>
      <c r="M240" s="24">
        <f t="shared" si="111"/>
        <v>0</v>
      </c>
      <c r="N240" s="56"/>
      <c r="O240" s="45"/>
      <c r="P240" s="24">
        <f t="shared" si="112"/>
        <v>0</v>
      </c>
      <c r="Q240" s="25">
        <f t="shared" si="113"/>
        <v>0</v>
      </c>
    </row>
    <row r="241" spans="1:17" ht="13.5" customHeight="1" thickBot="1" x14ac:dyDescent="0.25">
      <c r="D241" s="4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">
      <c r="A242" s="104" t="s">
        <v>195</v>
      </c>
      <c r="B242" s="105"/>
      <c r="C242" s="108" t="s">
        <v>196</v>
      </c>
      <c r="D242" s="101"/>
      <c r="E242" s="16">
        <f>E244+E246+E248+E250+E252+E254+E256+E258+E260</f>
        <v>0</v>
      </c>
      <c r="F242" s="17">
        <f t="shared" ref="E242:I243" si="114">F244+F246+F248+F250+F252+F254+F256+F258+F260</f>
        <v>0</v>
      </c>
      <c r="G242" s="17">
        <f>G244+G246+G248+G250+G252+G254+G256+G258+G260</f>
        <v>80066</v>
      </c>
      <c r="H242" s="17">
        <f t="shared" si="114"/>
        <v>0</v>
      </c>
      <c r="I242" s="17">
        <f>I244+I246+I248+I250+I252+I254+I256+I258+I260</f>
        <v>14372</v>
      </c>
      <c r="J242" s="19">
        <f>SUM(E242:I242)</f>
        <v>94438</v>
      </c>
      <c r="K242" s="52">
        <f>K244+K246+K248+K250+K252+K254+K256+K258+K260</f>
        <v>16090</v>
      </c>
      <c r="L242" s="17">
        <f>L244+L246+L248+L250+L252+L254+L256+L258+L260</f>
        <v>0</v>
      </c>
      <c r="M242" s="19">
        <f>SUM(K242:L242)</f>
        <v>16090</v>
      </c>
      <c r="N242" s="52">
        <f>N244+N246+N248+N250+N252+N254+N256+N258+N260</f>
        <v>0</v>
      </c>
      <c r="O242" s="17">
        <f>O244+O246+O248+O250+O252+O254+O256+O258+O260</f>
        <v>76116</v>
      </c>
      <c r="P242" s="19">
        <f>SUM(N242:O242)</f>
        <v>76116</v>
      </c>
      <c r="Q242" s="20">
        <f>P242+M242+J242</f>
        <v>186644</v>
      </c>
    </row>
    <row r="243" spans="1:17" ht="13.5" thickBot="1" x14ac:dyDescent="0.25">
      <c r="A243" s="106"/>
      <c r="B243" s="107"/>
      <c r="C243" s="109"/>
      <c r="D243" s="102"/>
      <c r="E243" s="21">
        <f t="shared" si="114"/>
        <v>0</v>
      </c>
      <c r="F243" s="22">
        <f t="shared" si="114"/>
        <v>0</v>
      </c>
      <c r="G243" s="22">
        <f t="shared" si="114"/>
        <v>0</v>
      </c>
      <c r="H243" s="22">
        <f t="shared" si="114"/>
        <v>0</v>
      </c>
      <c r="I243" s="22">
        <f t="shared" si="114"/>
        <v>0</v>
      </c>
      <c r="J243" s="24">
        <f t="shared" ref="J243:J261" si="115">SUM(E243:I243)</f>
        <v>0</v>
      </c>
      <c r="K243" s="53">
        <f>K245+K247+K249+K251+K253+K255+K257+K259+K261</f>
        <v>0</v>
      </c>
      <c r="L243" s="22">
        <f>L245+L247+L249+L251+L253+L255+L257+L259+L261</f>
        <v>0</v>
      </c>
      <c r="M243" s="24">
        <f t="shared" ref="M243:M259" si="116">SUM(K243:L243)</f>
        <v>0</v>
      </c>
      <c r="N243" s="53">
        <f>N245+N247+N249+N251+N253+N255+N257+N259+N261</f>
        <v>0</v>
      </c>
      <c r="O243" s="22">
        <f>O245+O247+O249+O251+O253+O255+O257+O259+O261</f>
        <v>0</v>
      </c>
      <c r="P243" s="24">
        <f t="shared" ref="P243:P261" si="117">SUM(N243:O243)</f>
        <v>0</v>
      </c>
      <c r="Q243" s="25">
        <f t="shared" ref="Q243:Q261" si="118">P243+M243+J243</f>
        <v>0</v>
      </c>
    </row>
    <row r="244" spans="1:17" ht="12.75" customHeight="1" x14ac:dyDescent="0.2">
      <c r="A244" s="103" t="s">
        <v>197</v>
      </c>
      <c r="B244" s="98"/>
      <c r="C244" s="100" t="s">
        <v>198</v>
      </c>
      <c r="D244" s="110"/>
      <c r="E244" s="26">
        <v>0</v>
      </c>
      <c r="F244" s="27">
        <v>0</v>
      </c>
      <c r="G244" s="27">
        <v>0</v>
      </c>
      <c r="H244" s="27">
        <v>0</v>
      </c>
      <c r="I244" s="27">
        <v>0</v>
      </c>
      <c r="J244" s="29">
        <f t="shared" si="115"/>
        <v>0</v>
      </c>
      <c r="K244" s="54">
        <v>0</v>
      </c>
      <c r="L244" s="27">
        <v>0</v>
      </c>
      <c r="M244" s="29">
        <f>SUM(K244:L244)</f>
        <v>0</v>
      </c>
      <c r="N244" s="54">
        <v>0</v>
      </c>
      <c r="O244" s="27">
        <v>0</v>
      </c>
      <c r="P244" s="29">
        <f t="shared" si="117"/>
        <v>0</v>
      </c>
      <c r="Q244" s="30">
        <f t="shared" si="118"/>
        <v>0</v>
      </c>
    </row>
    <row r="245" spans="1:17" x14ac:dyDescent="0.2">
      <c r="A245" s="91"/>
      <c r="B245" s="93"/>
      <c r="C245" s="95"/>
      <c r="D245" s="111"/>
      <c r="E245" s="42"/>
      <c r="F245" s="43"/>
      <c r="G245" s="43"/>
      <c r="H245" s="43"/>
      <c r="I245" s="43"/>
      <c r="J245" s="34"/>
      <c r="K245" s="55"/>
      <c r="L245" s="43"/>
      <c r="M245" s="34">
        <f t="shared" si="116"/>
        <v>0</v>
      </c>
      <c r="N245" s="55"/>
      <c r="O245" s="43"/>
      <c r="P245" s="34">
        <f t="shared" si="117"/>
        <v>0</v>
      </c>
      <c r="Q245" s="35">
        <f t="shared" si="118"/>
        <v>0</v>
      </c>
    </row>
    <row r="246" spans="1:17" x14ac:dyDescent="0.2">
      <c r="A246" s="91" t="s">
        <v>199</v>
      </c>
      <c r="B246" s="93"/>
      <c r="C246" s="95" t="s">
        <v>200</v>
      </c>
      <c r="D246" s="36" t="s">
        <v>26</v>
      </c>
      <c r="E246" s="37">
        <v>0</v>
      </c>
      <c r="F246" s="38">
        <v>0</v>
      </c>
      <c r="G246" s="38">
        <v>79900</v>
      </c>
      <c r="H246" s="38">
        <v>0</v>
      </c>
      <c r="I246" s="38">
        <v>0</v>
      </c>
      <c r="J246" s="29">
        <f t="shared" si="115"/>
        <v>79900</v>
      </c>
      <c r="K246" s="44">
        <v>0</v>
      </c>
      <c r="L246" s="38">
        <v>0</v>
      </c>
      <c r="M246" s="40">
        <f>SUM(K246:L246)</f>
        <v>0</v>
      </c>
      <c r="N246" s="44">
        <v>0</v>
      </c>
      <c r="O246" s="38">
        <v>0</v>
      </c>
      <c r="P246" s="40">
        <f t="shared" si="117"/>
        <v>0</v>
      </c>
      <c r="Q246" s="41">
        <f t="shared" si="118"/>
        <v>79900</v>
      </c>
    </row>
    <row r="247" spans="1:17" x14ac:dyDescent="0.2">
      <c r="A247" s="91"/>
      <c r="B247" s="93"/>
      <c r="C247" s="95"/>
      <c r="D247" s="36"/>
      <c r="E247" s="42"/>
      <c r="F247" s="43"/>
      <c r="G247" s="43"/>
      <c r="H247" s="43"/>
      <c r="I247" s="43"/>
      <c r="J247" s="34">
        <f t="shared" si="115"/>
        <v>0</v>
      </c>
      <c r="K247" s="55"/>
      <c r="L247" s="43"/>
      <c r="M247" s="34">
        <f t="shared" si="116"/>
        <v>0</v>
      </c>
      <c r="N247" s="55"/>
      <c r="O247" s="43"/>
      <c r="P247" s="34">
        <f t="shared" si="117"/>
        <v>0</v>
      </c>
      <c r="Q247" s="35">
        <f t="shared" si="118"/>
        <v>0</v>
      </c>
    </row>
    <row r="248" spans="1:17" x14ac:dyDescent="0.2">
      <c r="A248" s="91" t="s">
        <v>201</v>
      </c>
      <c r="B248" s="93"/>
      <c r="C248" s="95" t="s">
        <v>202</v>
      </c>
      <c r="D248" s="36" t="s">
        <v>120</v>
      </c>
      <c r="E248" s="37">
        <v>0</v>
      </c>
      <c r="F248" s="38">
        <v>0</v>
      </c>
      <c r="G248" s="38">
        <v>0</v>
      </c>
      <c r="H248" s="38">
        <v>0</v>
      </c>
      <c r="I248" s="38">
        <v>1590</v>
      </c>
      <c r="J248" s="29">
        <f t="shared" si="115"/>
        <v>1590</v>
      </c>
      <c r="K248" s="44"/>
      <c r="L248" s="38">
        <v>0</v>
      </c>
      <c r="M248" s="40">
        <f>SUM(K248:L248)</f>
        <v>0</v>
      </c>
      <c r="N248" s="44">
        <v>0</v>
      </c>
      <c r="O248" s="38">
        <v>28202</v>
      </c>
      <c r="P248" s="40">
        <f t="shared" si="117"/>
        <v>28202</v>
      </c>
      <c r="Q248" s="41">
        <f t="shared" si="118"/>
        <v>29792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/>
      <c r="J249" s="34">
        <f t="shared" si="115"/>
        <v>0</v>
      </c>
      <c r="K249" s="55"/>
      <c r="L249" s="43"/>
      <c r="M249" s="34">
        <f t="shared" si="116"/>
        <v>0</v>
      </c>
      <c r="N249" s="55"/>
      <c r="O249" s="43"/>
      <c r="P249" s="34">
        <f t="shared" si="117"/>
        <v>0</v>
      </c>
      <c r="Q249" s="35">
        <f t="shared" si="118"/>
        <v>0</v>
      </c>
    </row>
    <row r="250" spans="1:17" x14ac:dyDescent="0.2">
      <c r="A250" s="91" t="s">
        <v>201</v>
      </c>
      <c r="B250" s="93"/>
      <c r="C250" s="95" t="s">
        <v>202</v>
      </c>
      <c r="D250" s="36" t="s">
        <v>26</v>
      </c>
      <c r="E250" s="37">
        <v>0</v>
      </c>
      <c r="F250" s="38">
        <v>0</v>
      </c>
      <c r="G250" s="38">
        <v>0</v>
      </c>
      <c r="H250" s="38">
        <v>0</v>
      </c>
      <c r="I250" s="38">
        <v>0</v>
      </c>
      <c r="J250" s="29">
        <f t="shared" si="115"/>
        <v>0</v>
      </c>
      <c r="K250" s="44">
        <v>11090</v>
      </c>
      <c r="L250" s="38">
        <v>0</v>
      </c>
      <c r="M250" s="40">
        <f>SUM(K250:L250)</f>
        <v>11090</v>
      </c>
      <c r="N250" s="44">
        <v>0</v>
      </c>
      <c r="O250" s="38">
        <v>0</v>
      </c>
      <c r="P250" s="40">
        <f t="shared" si="117"/>
        <v>0</v>
      </c>
      <c r="Q250" s="41">
        <f t="shared" si="118"/>
        <v>11090</v>
      </c>
    </row>
    <row r="251" spans="1:17" x14ac:dyDescent="0.2">
      <c r="A251" s="91"/>
      <c r="B251" s="93"/>
      <c r="C251" s="95"/>
      <c r="D251" s="36"/>
      <c r="E251" s="42"/>
      <c r="F251" s="43"/>
      <c r="G251" s="43"/>
      <c r="H251" s="43"/>
      <c r="I251" s="43"/>
      <c r="J251" s="34">
        <f t="shared" si="115"/>
        <v>0</v>
      </c>
      <c r="K251" s="55"/>
      <c r="L251" s="43"/>
      <c r="M251" s="34">
        <f t="shared" si="116"/>
        <v>0</v>
      </c>
      <c r="N251" s="55"/>
      <c r="O251" s="43"/>
      <c r="P251" s="34">
        <f t="shared" si="117"/>
        <v>0</v>
      </c>
      <c r="Q251" s="35">
        <f t="shared" si="118"/>
        <v>0</v>
      </c>
    </row>
    <row r="252" spans="1:17" ht="12.75" customHeight="1" x14ac:dyDescent="0.2">
      <c r="A252" s="91" t="s">
        <v>203</v>
      </c>
      <c r="B252" s="93"/>
      <c r="C252" s="95" t="s">
        <v>204</v>
      </c>
      <c r="D252" s="36" t="s">
        <v>26</v>
      </c>
      <c r="E252" s="37">
        <v>0</v>
      </c>
      <c r="F252" s="38">
        <v>0</v>
      </c>
      <c r="G252" s="38">
        <v>166</v>
      </c>
      <c r="H252" s="38">
        <v>0</v>
      </c>
      <c r="I252" s="38">
        <v>0</v>
      </c>
      <c r="J252" s="29">
        <f t="shared" si="115"/>
        <v>166</v>
      </c>
      <c r="K252" s="44">
        <v>5000</v>
      </c>
      <c r="L252" s="38">
        <v>0</v>
      </c>
      <c r="M252" s="40">
        <f>SUM(K252:L252)</f>
        <v>5000</v>
      </c>
      <c r="N252" s="44">
        <v>0</v>
      </c>
      <c r="O252" s="38">
        <v>0</v>
      </c>
      <c r="P252" s="40">
        <f t="shared" si="117"/>
        <v>0</v>
      </c>
      <c r="Q252" s="41">
        <f t="shared" si="118"/>
        <v>5166</v>
      </c>
    </row>
    <row r="253" spans="1:17" x14ac:dyDescent="0.2">
      <c r="A253" s="91"/>
      <c r="B253" s="93"/>
      <c r="C253" s="95"/>
      <c r="D253" s="36"/>
      <c r="E253" s="42"/>
      <c r="F253" s="43"/>
      <c r="G253" s="43"/>
      <c r="H253" s="43"/>
      <c r="I253" s="43"/>
      <c r="J253" s="34">
        <f t="shared" si="115"/>
        <v>0</v>
      </c>
      <c r="K253" s="55"/>
      <c r="L253" s="43"/>
      <c r="M253" s="34">
        <f t="shared" si="116"/>
        <v>0</v>
      </c>
      <c r="N253" s="55"/>
      <c r="O253" s="43"/>
      <c r="P253" s="34">
        <f t="shared" si="117"/>
        <v>0</v>
      </c>
      <c r="Q253" s="35">
        <f t="shared" si="118"/>
        <v>0</v>
      </c>
    </row>
    <row r="254" spans="1:17" x14ac:dyDescent="0.2">
      <c r="A254" s="91" t="s">
        <v>205</v>
      </c>
      <c r="B254" s="93"/>
      <c r="C254" s="95" t="s">
        <v>208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3552</v>
      </c>
      <c r="J254" s="29">
        <f t="shared" si="115"/>
        <v>3552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/>
      <c r="P254" s="40">
        <f t="shared" si="117"/>
        <v>0</v>
      </c>
      <c r="Q254" s="41">
        <f t="shared" si="118"/>
        <v>3552</v>
      </c>
    </row>
    <row r="255" spans="1:17" x14ac:dyDescent="0.2">
      <c r="A255" s="91"/>
      <c r="B255" s="93"/>
      <c r="C255" s="95"/>
      <c r="D255" s="36"/>
      <c r="E255" s="42"/>
      <c r="F255" s="43"/>
      <c r="G255" s="43"/>
      <c r="H255" s="43"/>
      <c r="I255" s="43"/>
      <c r="J255" s="34">
        <f t="shared" si="115"/>
        <v>0</v>
      </c>
      <c r="K255" s="55"/>
      <c r="L255" s="43"/>
      <c r="M255" s="34">
        <f t="shared" si="116"/>
        <v>0</v>
      </c>
      <c r="N255" s="55"/>
      <c r="O255" s="43"/>
      <c r="P255" s="34">
        <f t="shared" si="117"/>
        <v>0</v>
      </c>
      <c r="Q255" s="35">
        <f t="shared" si="118"/>
        <v>0</v>
      </c>
    </row>
    <row r="256" spans="1:17" ht="12.75" customHeight="1" x14ac:dyDescent="0.2">
      <c r="A256" s="91" t="s">
        <v>205</v>
      </c>
      <c r="B256" s="93"/>
      <c r="C256" s="99" t="s">
        <v>206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4317</v>
      </c>
      <c r="J256" s="29">
        <f t="shared" si="115"/>
        <v>4317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15044</v>
      </c>
      <c r="P256" s="40">
        <f t="shared" si="117"/>
        <v>15044</v>
      </c>
      <c r="Q256" s="41">
        <f t="shared" si="118"/>
        <v>19361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/>
      <c r="J257" s="34">
        <f t="shared" si="115"/>
        <v>0</v>
      </c>
      <c r="K257" s="55"/>
      <c r="L257" s="43"/>
      <c r="M257" s="34">
        <f t="shared" si="116"/>
        <v>0</v>
      </c>
      <c r="N257" s="55"/>
      <c r="O257" s="43"/>
      <c r="P257" s="34">
        <f t="shared" si="117"/>
        <v>0</v>
      </c>
      <c r="Q257" s="35">
        <f t="shared" si="118"/>
        <v>0</v>
      </c>
    </row>
    <row r="258" spans="1:17" ht="12.75" customHeight="1" x14ac:dyDescent="0.2">
      <c r="A258" s="91" t="s">
        <v>205</v>
      </c>
      <c r="B258" s="93"/>
      <c r="C258" s="99" t="s">
        <v>207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4913</v>
      </c>
      <c r="J258" s="29">
        <f t="shared" si="115"/>
        <v>4913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16466</v>
      </c>
      <c r="P258" s="40">
        <f t="shared" si="117"/>
        <v>16466</v>
      </c>
      <c r="Q258" s="41">
        <f t="shared" si="118"/>
        <v>21379</v>
      </c>
    </row>
    <row r="259" spans="1:17" x14ac:dyDescent="0.2">
      <c r="A259" s="91"/>
      <c r="B259" s="93"/>
      <c r="C259" s="100"/>
      <c r="D259" s="36"/>
      <c r="E259" s="42"/>
      <c r="F259" s="43"/>
      <c r="G259" s="43"/>
      <c r="H259" s="43"/>
      <c r="I259" s="43"/>
      <c r="J259" s="34">
        <f t="shared" si="115"/>
        <v>0</v>
      </c>
      <c r="K259" s="55"/>
      <c r="L259" s="43"/>
      <c r="M259" s="34">
        <f t="shared" si="116"/>
        <v>0</v>
      </c>
      <c r="N259" s="55"/>
      <c r="O259" s="43"/>
      <c r="P259" s="34">
        <f t="shared" si="117"/>
        <v>0</v>
      </c>
      <c r="Q259" s="35">
        <f t="shared" si="118"/>
        <v>0</v>
      </c>
    </row>
    <row r="260" spans="1:17" x14ac:dyDescent="0.2">
      <c r="A260" s="91" t="s">
        <v>205</v>
      </c>
      <c r="B260" s="93"/>
      <c r="C260" s="95" t="s">
        <v>209</v>
      </c>
      <c r="D260" s="36" t="s">
        <v>26</v>
      </c>
      <c r="E260" s="37">
        <v>0</v>
      </c>
      <c r="F260" s="38">
        <v>0</v>
      </c>
      <c r="G260" s="38">
        <v>0</v>
      </c>
      <c r="H260" s="38">
        <v>0</v>
      </c>
      <c r="I260" s="38">
        <v>0</v>
      </c>
      <c r="J260" s="29">
        <f t="shared" si="115"/>
        <v>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16404</v>
      </c>
      <c r="P260" s="40">
        <f t="shared" si="117"/>
        <v>16404</v>
      </c>
      <c r="Q260" s="41">
        <f t="shared" si="118"/>
        <v>16404</v>
      </c>
    </row>
    <row r="261" spans="1:17" ht="12.75" customHeight="1" thickBot="1" x14ac:dyDescent="0.25">
      <c r="A261" s="92"/>
      <c r="B261" s="94"/>
      <c r="C261" s="96"/>
      <c r="D261" s="50"/>
      <c r="E261" s="51"/>
      <c r="F261" s="45"/>
      <c r="G261" s="45"/>
      <c r="H261" s="45"/>
      <c r="I261" s="45"/>
      <c r="J261" s="24">
        <f t="shared" si="115"/>
        <v>0</v>
      </c>
      <c r="K261" s="56"/>
      <c r="L261" s="45"/>
      <c r="M261" s="24">
        <v>0</v>
      </c>
      <c r="N261" s="56"/>
      <c r="O261" s="45"/>
      <c r="P261" s="24">
        <f t="shared" si="117"/>
        <v>0</v>
      </c>
      <c r="Q261" s="25">
        <f t="shared" si="118"/>
        <v>0</v>
      </c>
    </row>
    <row r="262" spans="1:17" ht="13.5" customHeight="1" thickBot="1" x14ac:dyDescent="0.25">
      <c r="D262" s="48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.75" customHeight="1" x14ac:dyDescent="0.2">
      <c r="A263" s="104" t="s">
        <v>210</v>
      </c>
      <c r="B263" s="105"/>
      <c r="C263" s="108" t="s">
        <v>211</v>
      </c>
      <c r="D263" s="101"/>
      <c r="E263" s="16">
        <f t="shared" ref="E263:I264" si="119">E265+E267+E269+E271+E289+E291+E293+E315+E317+E319</f>
        <v>308417</v>
      </c>
      <c r="F263" s="17">
        <f t="shared" si="119"/>
        <v>110645</v>
      </c>
      <c r="G263" s="17">
        <f>G265+G267+G269+G271+G289+G291+G293+G317+G319</f>
        <v>92437</v>
      </c>
      <c r="H263" s="17">
        <f>H265+H267+H269+H271+H289+H291+H293+H317+H319+H321</f>
        <v>9156</v>
      </c>
      <c r="I263" s="17">
        <f t="shared" si="119"/>
        <v>0</v>
      </c>
      <c r="J263" s="19">
        <f>SUM(E263:I263)</f>
        <v>520655</v>
      </c>
      <c r="K263" s="52">
        <f>K265+K267+K269+K271+K289+K291+K293+K315+K317+K319</f>
        <v>0</v>
      </c>
      <c r="L263" s="17">
        <f>L265+L267+L269+L271+L289+L291+L293+L315+L317+L319</f>
        <v>0</v>
      </c>
      <c r="M263" s="19">
        <f>SUM(K263:L263)</f>
        <v>0</v>
      </c>
      <c r="N263" s="52">
        <f>N265+N267+N269+N271+N289+N291+N293+N315+N317+N319</f>
        <v>0</v>
      </c>
      <c r="O263" s="17">
        <f>O265+O267+O269+O271+O289+O291+O293+O315+O317+O319</f>
        <v>0</v>
      </c>
      <c r="P263" s="18">
        <f>SUM(N263:O263)</f>
        <v>0</v>
      </c>
      <c r="Q263" s="62">
        <f>P263+M263+J263</f>
        <v>520655</v>
      </c>
    </row>
    <row r="264" spans="1:17" ht="13.5" thickBot="1" x14ac:dyDescent="0.25">
      <c r="A264" s="106"/>
      <c r="B264" s="107"/>
      <c r="C264" s="109"/>
      <c r="D264" s="102"/>
      <c r="E264" s="21">
        <f>E266+E268+E270+E272+E290+E292+E294+E316+E318+E320</f>
        <v>0</v>
      </c>
      <c r="F264" s="22">
        <f t="shared" si="119"/>
        <v>0</v>
      </c>
      <c r="G264" s="22">
        <f>G266+G268+G270+G272+G290+G292+G294+G318+G320</f>
        <v>0</v>
      </c>
      <c r="H264" s="22">
        <f>H266+H268+H270+H272+H290+H292+H294+H322+H318+H320</f>
        <v>0</v>
      </c>
      <c r="I264" s="22">
        <f t="shared" si="119"/>
        <v>0</v>
      </c>
      <c r="J264" s="24">
        <f>SUM(E264:I264)</f>
        <v>0</v>
      </c>
      <c r="K264" s="53">
        <f>K266+K268+K270+K272+K290+K292+K294+K316+K318+K320</f>
        <v>0</v>
      </c>
      <c r="L264" s="22">
        <f>L266+L268+L270+L272+L290+L292+L294+L316+L318+L320</f>
        <v>0</v>
      </c>
      <c r="M264" s="24">
        <f>SUM(K264:L264)</f>
        <v>0</v>
      </c>
      <c r="N264" s="53">
        <f>N266+N268+N270+N272+N290+N292+N294+N316+N318+N320</f>
        <v>0</v>
      </c>
      <c r="O264" s="22">
        <f>O266+O268+O270+O272+O290+O292+O294+O316+O318+O320+O322</f>
        <v>0</v>
      </c>
      <c r="P264" s="23">
        <f>SUM(N264:O264)</f>
        <v>0</v>
      </c>
      <c r="Q264" s="63">
        <f>P264+M264+J264</f>
        <v>0</v>
      </c>
    </row>
    <row r="265" spans="1:17" ht="12.75" customHeight="1" x14ac:dyDescent="0.2">
      <c r="A265" s="103" t="s">
        <v>212</v>
      </c>
      <c r="B265" s="98"/>
      <c r="C265" s="100" t="s">
        <v>213</v>
      </c>
      <c r="D265" s="49" t="s">
        <v>46</v>
      </c>
      <c r="E265" s="26">
        <v>308417</v>
      </c>
      <c r="F265" s="27">
        <v>110645</v>
      </c>
      <c r="G265" s="27">
        <v>0</v>
      </c>
      <c r="H265" s="27">
        <v>0</v>
      </c>
      <c r="I265" s="27">
        <v>0</v>
      </c>
      <c r="J265" s="29">
        <f t="shared" ref="J265:J291" si="120">SUM(E265:I265)</f>
        <v>419062</v>
      </c>
      <c r="K265" s="54"/>
      <c r="L265" s="27">
        <v>0</v>
      </c>
      <c r="M265" s="29">
        <f t="shared" ref="M265:M277" si="121">SUM(K265:L265)</f>
        <v>0</v>
      </c>
      <c r="N265" s="54">
        <v>0</v>
      </c>
      <c r="O265" s="27">
        <v>0</v>
      </c>
      <c r="P265" s="28">
        <f t="shared" ref="P265:P321" si="122">SUM(N265:O265)</f>
        <v>0</v>
      </c>
      <c r="Q265" s="64">
        <f t="shared" ref="Q265:Q322" si="123">P265+M265+J265</f>
        <v>419062</v>
      </c>
    </row>
    <row r="266" spans="1:17" x14ac:dyDescent="0.2">
      <c r="A266" s="91"/>
      <c r="B266" s="93"/>
      <c r="C266" s="95"/>
      <c r="D266" s="36"/>
      <c r="E266" s="42"/>
      <c r="F266" s="43"/>
      <c r="G266" s="43"/>
      <c r="H266" s="43"/>
      <c r="I266" s="43"/>
      <c r="J266" s="34">
        <f t="shared" si="120"/>
        <v>0</v>
      </c>
      <c r="K266" s="55"/>
      <c r="L266" s="43"/>
      <c r="M266" s="34">
        <f t="shared" si="121"/>
        <v>0</v>
      </c>
      <c r="N266" s="55"/>
      <c r="O266" s="43"/>
      <c r="P266" s="33">
        <f t="shared" si="122"/>
        <v>0</v>
      </c>
      <c r="Q266" s="65">
        <f t="shared" si="123"/>
        <v>0</v>
      </c>
    </row>
    <row r="267" spans="1:17" ht="12.75" customHeight="1" x14ac:dyDescent="0.2">
      <c r="A267" s="91" t="s">
        <v>212</v>
      </c>
      <c r="B267" s="93"/>
      <c r="C267" s="95" t="s">
        <v>214</v>
      </c>
      <c r="D267" s="36"/>
      <c r="E267" s="37">
        <v>0</v>
      </c>
      <c r="F267" s="38">
        <v>0</v>
      </c>
      <c r="G267" s="38">
        <v>2000</v>
      </c>
      <c r="H267" s="38">
        <v>0</v>
      </c>
      <c r="I267" s="38">
        <v>0</v>
      </c>
      <c r="J267" s="40">
        <f t="shared" si="120"/>
        <v>2000</v>
      </c>
      <c r="K267" s="44">
        <v>0</v>
      </c>
      <c r="L267" s="38">
        <v>0</v>
      </c>
      <c r="M267" s="40">
        <f t="shared" si="121"/>
        <v>0</v>
      </c>
      <c r="N267" s="44">
        <v>0</v>
      </c>
      <c r="O267" s="38">
        <v>0</v>
      </c>
      <c r="P267" s="39">
        <f t="shared" si="122"/>
        <v>0</v>
      </c>
      <c r="Q267" s="66">
        <f t="shared" si="123"/>
        <v>2000</v>
      </c>
    </row>
    <row r="268" spans="1:17" x14ac:dyDescent="0.2">
      <c r="A268" s="91"/>
      <c r="B268" s="93"/>
      <c r="C268" s="95"/>
      <c r="D268" s="36"/>
      <c r="E268" s="42"/>
      <c r="F268" s="43"/>
      <c r="G268" s="43"/>
      <c r="H268" s="43"/>
      <c r="I268" s="43"/>
      <c r="J268" s="34">
        <f t="shared" si="120"/>
        <v>0</v>
      </c>
      <c r="K268" s="55"/>
      <c r="L268" s="43"/>
      <c r="M268" s="34">
        <f t="shared" si="121"/>
        <v>0</v>
      </c>
      <c r="N268" s="55"/>
      <c r="O268" s="43"/>
      <c r="P268" s="33">
        <f t="shared" si="122"/>
        <v>0</v>
      </c>
      <c r="Q268" s="65">
        <f t="shared" si="123"/>
        <v>0</v>
      </c>
    </row>
    <row r="269" spans="1:17" x14ac:dyDescent="0.2">
      <c r="A269" s="91" t="s">
        <v>212</v>
      </c>
      <c r="B269" s="93"/>
      <c r="C269" s="95" t="s">
        <v>215</v>
      </c>
      <c r="D269" s="36"/>
      <c r="E269" s="37">
        <v>0</v>
      </c>
      <c r="F269" s="38">
        <v>0</v>
      </c>
      <c r="G269" s="38">
        <v>9630</v>
      </c>
      <c r="H269" s="38">
        <v>0</v>
      </c>
      <c r="I269" s="38">
        <v>0</v>
      </c>
      <c r="J269" s="40">
        <f t="shared" si="120"/>
        <v>9630</v>
      </c>
      <c r="K269" s="44">
        <v>0</v>
      </c>
      <c r="L269" s="38">
        <v>0</v>
      </c>
      <c r="M269" s="40">
        <f t="shared" si="121"/>
        <v>0</v>
      </c>
      <c r="N269" s="44">
        <v>0</v>
      </c>
      <c r="O269" s="38">
        <v>0</v>
      </c>
      <c r="P269" s="39">
        <f t="shared" si="122"/>
        <v>0</v>
      </c>
      <c r="Q269" s="66">
        <f t="shared" si="123"/>
        <v>9630</v>
      </c>
    </row>
    <row r="270" spans="1:17" x14ac:dyDescent="0.2">
      <c r="A270" s="91"/>
      <c r="B270" s="93"/>
      <c r="C270" s="95"/>
      <c r="D270" s="36"/>
      <c r="E270" s="42"/>
      <c r="F270" s="43"/>
      <c r="G270" s="43"/>
      <c r="H270" s="43"/>
      <c r="I270" s="43"/>
      <c r="J270" s="34">
        <f t="shared" si="120"/>
        <v>0</v>
      </c>
      <c r="K270" s="55"/>
      <c r="L270" s="43"/>
      <c r="M270" s="34">
        <f t="shared" si="121"/>
        <v>0</v>
      </c>
      <c r="N270" s="55"/>
      <c r="O270" s="43"/>
      <c r="P270" s="33">
        <f t="shared" si="122"/>
        <v>0</v>
      </c>
      <c r="Q270" s="65">
        <f t="shared" si="123"/>
        <v>0</v>
      </c>
    </row>
    <row r="271" spans="1:17" x14ac:dyDescent="0.2">
      <c r="A271" s="91" t="s">
        <v>212</v>
      </c>
      <c r="B271" s="93"/>
      <c r="C271" s="95" t="s">
        <v>216</v>
      </c>
      <c r="D271" s="36"/>
      <c r="E271" s="37">
        <f t="shared" ref="E271:I272" si="124">E273+E275+E277+E279+E281+E283+E285+E287</f>
        <v>0</v>
      </c>
      <c r="F271" s="38">
        <f t="shared" si="124"/>
        <v>0</v>
      </c>
      <c r="G271" s="38">
        <f t="shared" si="124"/>
        <v>14350</v>
      </c>
      <c r="H271" s="38">
        <f t="shared" si="124"/>
        <v>0</v>
      </c>
      <c r="I271" s="38">
        <f t="shared" si="124"/>
        <v>0</v>
      </c>
      <c r="J271" s="40">
        <f t="shared" si="120"/>
        <v>14350</v>
      </c>
      <c r="K271" s="44">
        <f>K273+K275+K277+K279+K281+K283+K285+K287</f>
        <v>0</v>
      </c>
      <c r="L271" s="38">
        <f>L273+L275+L277+L279+L281+L283+L285+L287</f>
        <v>0</v>
      </c>
      <c r="M271" s="40">
        <f t="shared" si="121"/>
        <v>0</v>
      </c>
      <c r="N271" s="44">
        <f>N273+N275+N277+N279+N281+N283+N285+N287</f>
        <v>0</v>
      </c>
      <c r="O271" s="38">
        <f>O273+O275+O277+O279+O281+O283+O285+O287</f>
        <v>0</v>
      </c>
      <c r="P271" s="39">
        <f t="shared" si="122"/>
        <v>0</v>
      </c>
      <c r="Q271" s="66">
        <f t="shared" si="123"/>
        <v>14350</v>
      </c>
    </row>
    <row r="272" spans="1:17" x14ac:dyDescent="0.2">
      <c r="A272" s="91"/>
      <c r="B272" s="93"/>
      <c r="C272" s="95"/>
      <c r="D272" s="36"/>
      <c r="E272" s="31">
        <f t="shared" si="124"/>
        <v>0</v>
      </c>
      <c r="F272" s="32">
        <f t="shared" si="124"/>
        <v>0</v>
      </c>
      <c r="G272" s="32">
        <f t="shared" si="124"/>
        <v>0</v>
      </c>
      <c r="H272" s="32">
        <f t="shared" si="124"/>
        <v>0</v>
      </c>
      <c r="I272" s="32">
        <f t="shared" si="124"/>
        <v>0</v>
      </c>
      <c r="J272" s="34">
        <f t="shared" si="120"/>
        <v>0</v>
      </c>
      <c r="K272" s="57">
        <f>K274+K276+K278+K280+K282+K284+K286+K288</f>
        <v>0</v>
      </c>
      <c r="L272" s="32">
        <f>L274+L276+L278+L280+L282+L284+L286+L288</f>
        <v>0</v>
      </c>
      <c r="M272" s="34">
        <f t="shared" si="121"/>
        <v>0</v>
      </c>
      <c r="N272" s="57">
        <f>N274+N276+N278+N280+N282+N284+N286+N288</f>
        <v>0</v>
      </c>
      <c r="O272" s="32">
        <f>O274+O276+O278+O280+O282+O284+O286+O288</f>
        <v>0</v>
      </c>
      <c r="P272" s="33">
        <f t="shared" si="122"/>
        <v>0</v>
      </c>
      <c r="Q272" s="65">
        <f t="shared" si="123"/>
        <v>0</v>
      </c>
    </row>
    <row r="273" spans="1:17" x14ac:dyDescent="0.2">
      <c r="A273" s="91"/>
      <c r="B273" s="93" t="s">
        <v>217</v>
      </c>
      <c r="C273" s="95" t="s">
        <v>218</v>
      </c>
      <c r="D273" s="36"/>
      <c r="E273" s="37">
        <v>0</v>
      </c>
      <c r="F273" s="38">
        <v>0</v>
      </c>
      <c r="G273" s="38">
        <v>3000</v>
      </c>
      <c r="H273" s="38">
        <v>0</v>
      </c>
      <c r="I273" s="38">
        <v>0</v>
      </c>
      <c r="J273" s="40">
        <f t="shared" si="120"/>
        <v>3000</v>
      </c>
      <c r="K273" s="44">
        <v>0</v>
      </c>
      <c r="L273" s="38">
        <v>0</v>
      </c>
      <c r="M273" s="40">
        <f t="shared" si="121"/>
        <v>0</v>
      </c>
      <c r="N273" s="44">
        <v>0</v>
      </c>
      <c r="O273" s="38">
        <v>0</v>
      </c>
      <c r="P273" s="39">
        <f t="shared" si="122"/>
        <v>0</v>
      </c>
      <c r="Q273" s="66">
        <f t="shared" si="123"/>
        <v>3000</v>
      </c>
    </row>
    <row r="274" spans="1:17" x14ac:dyDescent="0.2">
      <c r="A274" s="91"/>
      <c r="B274" s="93"/>
      <c r="C274" s="95"/>
      <c r="D274" s="36"/>
      <c r="E274" s="42"/>
      <c r="F274" s="43"/>
      <c r="G274" s="43"/>
      <c r="H274" s="43"/>
      <c r="I274" s="43"/>
      <c r="J274" s="34">
        <f t="shared" si="120"/>
        <v>0</v>
      </c>
      <c r="K274" s="55"/>
      <c r="L274" s="43"/>
      <c r="M274" s="34">
        <f t="shared" si="121"/>
        <v>0</v>
      </c>
      <c r="N274" s="55"/>
      <c r="O274" s="43"/>
      <c r="P274" s="33">
        <f t="shared" si="122"/>
        <v>0</v>
      </c>
      <c r="Q274" s="65">
        <f t="shared" si="123"/>
        <v>0</v>
      </c>
    </row>
    <row r="275" spans="1:17" ht="12.75" customHeight="1" x14ac:dyDescent="0.2">
      <c r="A275" s="91"/>
      <c r="B275" s="93" t="s">
        <v>219</v>
      </c>
      <c r="C275" s="95" t="s">
        <v>220</v>
      </c>
      <c r="D275" s="36"/>
      <c r="E275" s="37">
        <v>0</v>
      </c>
      <c r="F275" s="38">
        <v>0</v>
      </c>
      <c r="G275" s="38">
        <v>150</v>
      </c>
      <c r="H275" s="38">
        <v>0</v>
      </c>
      <c r="I275" s="38">
        <v>0</v>
      </c>
      <c r="J275" s="40">
        <f t="shared" si="120"/>
        <v>150</v>
      </c>
      <c r="K275" s="44">
        <v>0</v>
      </c>
      <c r="L275" s="38">
        <v>0</v>
      </c>
      <c r="M275" s="40">
        <f t="shared" si="121"/>
        <v>0</v>
      </c>
      <c r="N275" s="44">
        <v>0</v>
      </c>
      <c r="O275" s="38">
        <v>0</v>
      </c>
      <c r="P275" s="39">
        <f t="shared" si="122"/>
        <v>0</v>
      </c>
      <c r="Q275" s="66">
        <f t="shared" si="123"/>
        <v>150</v>
      </c>
    </row>
    <row r="276" spans="1:17" x14ac:dyDescent="0.2">
      <c r="A276" s="91"/>
      <c r="B276" s="93"/>
      <c r="C276" s="95"/>
      <c r="D276" s="36"/>
      <c r="E276" s="42"/>
      <c r="F276" s="43"/>
      <c r="G276" s="43"/>
      <c r="H276" s="43"/>
      <c r="I276" s="43"/>
      <c r="J276" s="34">
        <f t="shared" si="120"/>
        <v>0</v>
      </c>
      <c r="K276" s="55"/>
      <c r="L276" s="43"/>
      <c r="M276" s="34">
        <f t="shared" si="121"/>
        <v>0</v>
      </c>
      <c r="N276" s="55"/>
      <c r="O276" s="43"/>
      <c r="P276" s="33">
        <f t="shared" si="122"/>
        <v>0</v>
      </c>
      <c r="Q276" s="65">
        <f t="shared" si="123"/>
        <v>0</v>
      </c>
    </row>
    <row r="277" spans="1:17" x14ac:dyDescent="0.2">
      <c r="A277" s="91"/>
      <c r="B277" s="93" t="s">
        <v>221</v>
      </c>
      <c r="C277" s="95" t="s">
        <v>222</v>
      </c>
      <c r="D277" s="36"/>
      <c r="E277" s="37">
        <v>0</v>
      </c>
      <c r="F277" s="38">
        <v>0</v>
      </c>
      <c r="G277" s="38">
        <v>700</v>
      </c>
      <c r="H277" s="38">
        <v>0</v>
      </c>
      <c r="I277" s="38">
        <v>0</v>
      </c>
      <c r="J277" s="40">
        <f t="shared" si="120"/>
        <v>700</v>
      </c>
      <c r="K277" s="44">
        <v>0</v>
      </c>
      <c r="L277" s="38">
        <v>0</v>
      </c>
      <c r="M277" s="40">
        <f t="shared" si="121"/>
        <v>0</v>
      </c>
      <c r="N277" s="44">
        <v>0</v>
      </c>
      <c r="O277" s="38">
        <v>0</v>
      </c>
      <c r="P277" s="39">
        <f t="shared" si="122"/>
        <v>0</v>
      </c>
      <c r="Q277" s="66">
        <f t="shared" si="123"/>
        <v>700</v>
      </c>
    </row>
    <row r="278" spans="1:17" x14ac:dyDescent="0.2">
      <c r="A278" s="91"/>
      <c r="B278" s="93"/>
      <c r="C278" s="95"/>
      <c r="D278" s="36"/>
      <c r="E278" s="42"/>
      <c r="F278" s="43"/>
      <c r="G278" s="43"/>
      <c r="H278" s="43"/>
      <c r="I278" s="43"/>
      <c r="J278" s="34">
        <f t="shared" si="120"/>
        <v>0</v>
      </c>
      <c r="K278" s="55"/>
      <c r="L278" s="43"/>
      <c r="M278" s="34">
        <f t="shared" ref="M278:M321" si="125">SUM(K278:L278)</f>
        <v>0</v>
      </c>
      <c r="N278" s="55"/>
      <c r="O278" s="43"/>
      <c r="P278" s="33">
        <f t="shared" si="122"/>
        <v>0</v>
      </c>
      <c r="Q278" s="65">
        <f t="shared" si="123"/>
        <v>0</v>
      </c>
    </row>
    <row r="279" spans="1:17" x14ac:dyDescent="0.2">
      <c r="A279" s="91"/>
      <c r="B279" s="93" t="s">
        <v>223</v>
      </c>
      <c r="C279" s="95" t="s">
        <v>224</v>
      </c>
      <c r="D279" s="36"/>
      <c r="E279" s="37">
        <v>0</v>
      </c>
      <c r="F279" s="38">
        <v>0</v>
      </c>
      <c r="G279" s="38">
        <v>0</v>
      </c>
      <c r="H279" s="38">
        <v>0</v>
      </c>
      <c r="I279" s="38">
        <v>0</v>
      </c>
      <c r="J279" s="40">
        <f t="shared" si="120"/>
        <v>0</v>
      </c>
      <c r="K279" s="44">
        <v>0</v>
      </c>
      <c r="L279" s="38">
        <v>0</v>
      </c>
      <c r="M279" s="40">
        <f t="shared" si="125"/>
        <v>0</v>
      </c>
      <c r="N279" s="44">
        <v>0</v>
      </c>
      <c r="O279" s="38">
        <v>0</v>
      </c>
      <c r="P279" s="39">
        <f t="shared" si="122"/>
        <v>0</v>
      </c>
      <c r="Q279" s="66">
        <f t="shared" si="123"/>
        <v>0</v>
      </c>
    </row>
    <row r="280" spans="1:17" x14ac:dyDescent="0.2">
      <c r="A280" s="91"/>
      <c r="B280" s="93"/>
      <c r="C280" s="95"/>
      <c r="D280" s="36"/>
      <c r="E280" s="42"/>
      <c r="F280" s="43"/>
      <c r="G280" s="43"/>
      <c r="H280" s="43"/>
      <c r="I280" s="43"/>
      <c r="J280" s="34">
        <f t="shared" si="120"/>
        <v>0</v>
      </c>
      <c r="K280" s="55"/>
      <c r="L280" s="43"/>
      <c r="M280" s="34">
        <f t="shared" si="125"/>
        <v>0</v>
      </c>
      <c r="N280" s="55"/>
      <c r="O280" s="43"/>
      <c r="P280" s="33">
        <f t="shared" si="122"/>
        <v>0</v>
      </c>
      <c r="Q280" s="65">
        <f t="shared" si="123"/>
        <v>0</v>
      </c>
    </row>
    <row r="281" spans="1:17" ht="12.75" customHeight="1" x14ac:dyDescent="0.2">
      <c r="A281" s="91"/>
      <c r="B281" s="93" t="s">
        <v>225</v>
      </c>
      <c r="C281" s="95" t="s">
        <v>226</v>
      </c>
      <c r="D281" s="36"/>
      <c r="E281" s="37">
        <v>0</v>
      </c>
      <c r="F281" s="38">
        <v>0</v>
      </c>
      <c r="G281" s="38">
        <v>8000</v>
      </c>
      <c r="H281" s="38">
        <v>0</v>
      </c>
      <c r="I281" s="38">
        <v>0</v>
      </c>
      <c r="J281" s="40">
        <f t="shared" si="120"/>
        <v>8000</v>
      </c>
      <c r="K281" s="44">
        <v>0</v>
      </c>
      <c r="L281" s="38">
        <v>0</v>
      </c>
      <c r="M281" s="40">
        <f t="shared" si="125"/>
        <v>0</v>
      </c>
      <c r="N281" s="44">
        <v>0</v>
      </c>
      <c r="O281" s="38">
        <v>0</v>
      </c>
      <c r="P281" s="39">
        <f t="shared" si="122"/>
        <v>0</v>
      </c>
      <c r="Q281" s="66">
        <f t="shared" si="123"/>
        <v>8000</v>
      </c>
    </row>
    <row r="282" spans="1:17" x14ac:dyDescent="0.2">
      <c r="A282" s="91"/>
      <c r="B282" s="93"/>
      <c r="C282" s="95"/>
      <c r="D282" s="36"/>
      <c r="E282" s="42"/>
      <c r="F282" s="43"/>
      <c r="G282" s="43"/>
      <c r="H282" s="43"/>
      <c r="I282" s="43"/>
      <c r="J282" s="34">
        <f t="shared" si="120"/>
        <v>0</v>
      </c>
      <c r="K282" s="55"/>
      <c r="L282" s="43"/>
      <c r="M282" s="34">
        <f t="shared" si="125"/>
        <v>0</v>
      </c>
      <c r="N282" s="55"/>
      <c r="O282" s="43"/>
      <c r="P282" s="33">
        <f t="shared" si="122"/>
        <v>0</v>
      </c>
      <c r="Q282" s="65">
        <f t="shared" si="123"/>
        <v>0</v>
      </c>
    </row>
    <row r="283" spans="1:17" ht="12.75" customHeight="1" x14ac:dyDescent="0.2">
      <c r="A283" s="91"/>
      <c r="B283" s="93" t="s">
        <v>227</v>
      </c>
      <c r="C283" s="95" t="s">
        <v>228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20"/>
        <v>500</v>
      </c>
      <c r="K283" s="44">
        <v>0</v>
      </c>
      <c r="L283" s="38">
        <v>0</v>
      </c>
      <c r="M283" s="40">
        <f t="shared" si="125"/>
        <v>0</v>
      </c>
      <c r="N283" s="44">
        <v>0</v>
      </c>
      <c r="O283" s="38">
        <v>0</v>
      </c>
      <c r="P283" s="39">
        <f t="shared" si="122"/>
        <v>0</v>
      </c>
      <c r="Q283" s="66">
        <f t="shared" si="123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/>
      <c r="H284" s="43"/>
      <c r="I284" s="43"/>
      <c r="J284" s="34">
        <f t="shared" si="120"/>
        <v>0</v>
      </c>
      <c r="K284" s="55"/>
      <c r="L284" s="43"/>
      <c r="M284" s="34">
        <f t="shared" si="125"/>
        <v>0</v>
      </c>
      <c r="N284" s="55"/>
      <c r="O284" s="43"/>
      <c r="P284" s="33">
        <f t="shared" si="122"/>
        <v>0</v>
      </c>
      <c r="Q284" s="65">
        <f t="shared" si="123"/>
        <v>0</v>
      </c>
    </row>
    <row r="285" spans="1:17" ht="12.75" customHeight="1" x14ac:dyDescent="0.2">
      <c r="A285" s="91"/>
      <c r="B285" s="93" t="s">
        <v>229</v>
      </c>
      <c r="C285" s="95" t="s">
        <v>230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20"/>
        <v>500</v>
      </c>
      <c r="K285" s="44">
        <v>0</v>
      </c>
      <c r="L285" s="38">
        <v>0</v>
      </c>
      <c r="M285" s="40">
        <f t="shared" si="125"/>
        <v>0</v>
      </c>
      <c r="N285" s="44">
        <v>0</v>
      </c>
      <c r="O285" s="38">
        <v>0</v>
      </c>
      <c r="P285" s="39">
        <f t="shared" si="122"/>
        <v>0</v>
      </c>
      <c r="Q285" s="66">
        <f t="shared" si="123"/>
        <v>500</v>
      </c>
    </row>
    <row r="286" spans="1:17" x14ac:dyDescent="0.2">
      <c r="A286" s="91"/>
      <c r="B286" s="93"/>
      <c r="C286" s="95"/>
      <c r="D286" s="36"/>
      <c r="E286" s="42"/>
      <c r="F286" s="43"/>
      <c r="G286" s="43"/>
      <c r="H286" s="43"/>
      <c r="I286" s="43"/>
      <c r="J286" s="34">
        <f t="shared" si="120"/>
        <v>0</v>
      </c>
      <c r="K286" s="55"/>
      <c r="L286" s="43"/>
      <c r="M286" s="34">
        <f t="shared" si="125"/>
        <v>0</v>
      </c>
      <c r="N286" s="55"/>
      <c r="O286" s="43"/>
      <c r="P286" s="33">
        <f t="shared" si="122"/>
        <v>0</v>
      </c>
      <c r="Q286" s="65">
        <f t="shared" si="123"/>
        <v>0</v>
      </c>
    </row>
    <row r="287" spans="1:17" ht="12.75" customHeight="1" x14ac:dyDescent="0.2">
      <c r="A287" s="91"/>
      <c r="B287" s="93" t="s">
        <v>231</v>
      </c>
      <c r="C287" s="95" t="s">
        <v>232</v>
      </c>
      <c r="D287" s="36"/>
      <c r="E287" s="37">
        <v>0</v>
      </c>
      <c r="F287" s="38">
        <v>0</v>
      </c>
      <c r="G287" s="38">
        <v>1500</v>
      </c>
      <c r="H287" s="38">
        <v>0</v>
      </c>
      <c r="I287" s="38">
        <v>0</v>
      </c>
      <c r="J287" s="40">
        <f t="shared" si="120"/>
        <v>1500</v>
      </c>
      <c r="K287" s="44">
        <v>0</v>
      </c>
      <c r="L287" s="38">
        <v>0</v>
      </c>
      <c r="M287" s="40">
        <f t="shared" si="125"/>
        <v>0</v>
      </c>
      <c r="N287" s="44">
        <v>0</v>
      </c>
      <c r="O287" s="38">
        <v>0</v>
      </c>
      <c r="P287" s="39">
        <f t="shared" si="122"/>
        <v>0</v>
      </c>
      <c r="Q287" s="66">
        <f t="shared" si="123"/>
        <v>1500</v>
      </c>
    </row>
    <row r="288" spans="1:17" x14ac:dyDescent="0.2">
      <c r="A288" s="91"/>
      <c r="B288" s="93"/>
      <c r="C288" s="95"/>
      <c r="D288" s="36"/>
      <c r="E288" s="42"/>
      <c r="F288" s="43"/>
      <c r="G288" s="43"/>
      <c r="H288" s="43"/>
      <c r="I288" s="43"/>
      <c r="J288" s="34">
        <f t="shared" si="120"/>
        <v>0</v>
      </c>
      <c r="K288" s="55"/>
      <c r="L288" s="43"/>
      <c r="M288" s="34">
        <f t="shared" si="125"/>
        <v>0</v>
      </c>
      <c r="N288" s="55"/>
      <c r="O288" s="43"/>
      <c r="P288" s="33">
        <f t="shared" si="122"/>
        <v>0</v>
      </c>
      <c r="Q288" s="65">
        <f t="shared" si="123"/>
        <v>0</v>
      </c>
    </row>
    <row r="289" spans="1:17" x14ac:dyDescent="0.2">
      <c r="A289" s="91" t="s">
        <v>212</v>
      </c>
      <c r="B289" s="97"/>
      <c r="C289" s="99" t="s">
        <v>233</v>
      </c>
      <c r="D289" s="36"/>
      <c r="E289" s="37">
        <v>0</v>
      </c>
      <c r="F289" s="38">
        <v>0</v>
      </c>
      <c r="G289" s="38">
        <v>15300</v>
      </c>
      <c r="H289" s="38">
        <v>0</v>
      </c>
      <c r="I289" s="38">
        <v>0</v>
      </c>
      <c r="J289" s="40">
        <f t="shared" si="120"/>
        <v>15300</v>
      </c>
      <c r="K289" s="44">
        <v>0</v>
      </c>
      <c r="L289" s="38">
        <v>0</v>
      </c>
      <c r="M289" s="40">
        <f t="shared" si="125"/>
        <v>0</v>
      </c>
      <c r="N289" s="44">
        <v>0</v>
      </c>
      <c r="O289" s="38">
        <v>0</v>
      </c>
      <c r="P289" s="39">
        <f t="shared" si="122"/>
        <v>0</v>
      </c>
      <c r="Q289" s="66">
        <f t="shared" si="123"/>
        <v>15300</v>
      </c>
    </row>
    <row r="290" spans="1:17" x14ac:dyDescent="0.2">
      <c r="A290" s="91"/>
      <c r="B290" s="98"/>
      <c r="C290" s="100"/>
      <c r="D290" s="36"/>
      <c r="E290" s="42"/>
      <c r="F290" s="43"/>
      <c r="G290" s="43"/>
      <c r="H290" s="43"/>
      <c r="I290" s="43"/>
      <c r="J290" s="34">
        <f t="shared" si="120"/>
        <v>0</v>
      </c>
      <c r="K290" s="55"/>
      <c r="L290" s="43"/>
      <c r="M290" s="34">
        <f t="shared" si="125"/>
        <v>0</v>
      </c>
      <c r="N290" s="55"/>
      <c r="O290" s="43"/>
      <c r="P290" s="33">
        <f t="shared" si="122"/>
        <v>0</v>
      </c>
      <c r="Q290" s="65">
        <f t="shared" si="123"/>
        <v>0</v>
      </c>
    </row>
    <row r="291" spans="1:17" x14ac:dyDescent="0.2">
      <c r="A291" s="91" t="s">
        <v>212</v>
      </c>
      <c r="B291" s="97"/>
      <c r="C291" s="99" t="s">
        <v>234</v>
      </c>
      <c r="D291" s="36"/>
      <c r="E291" s="37">
        <v>0</v>
      </c>
      <c r="F291" s="38">
        <v>0</v>
      </c>
      <c r="G291" s="38">
        <v>50</v>
      </c>
      <c r="H291" s="38">
        <v>0</v>
      </c>
      <c r="I291" s="38">
        <v>0</v>
      </c>
      <c r="J291" s="40">
        <f t="shared" si="120"/>
        <v>50</v>
      </c>
      <c r="K291" s="44">
        <v>0</v>
      </c>
      <c r="L291" s="38">
        <v>0</v>
      </c>
      <c r="M291" s="40">
        <f t="shared" si="125"/>
        <v>0</v>
      </c>
      <c r="N291" s="44">
        <v>0</v>
      </c>
      <c r="O291" s="38">
        <v>0</v>
      </c>
      <c r="P291" s="39">
        <f t="shared" si="122"/>
        <v>0</v>
      </c>
      <c r="Q291" s="66">
        <f t="shared" si="123"/>
        <v>50</v>
      </c>
    </row>
    <row r="292" spans="1:17" x14ac:dyDescent="0.2">
      <c r="A292" s="91"/>
      <c r="B292" s="98"/>
      <c r="C292" s="100"/>
      <c r="D292" s="36"/>
      <c r="E292" s="42"/>
      <c r="F292" s="43"/>
      <c r="G292" s="43"/>
      <c r="H292" s="43"/>
      <c r="I292" s="43"/>
      <c r="J292" s="34">
        <f t="shared" ref="J292:J321" si="126">SUM(E292:I292)</f>
        <v>0</v>
      </c>
      <c r="K292" s="55"/>
      <c r="L292" s="43"/>
      <c r="M292" s="34">
        <f t="shared" si="125"/>
        <v>0</v>
      </c>
      <c r="N292" s="55"/>
      <c r="O292" s="43"/>
      <c r="P292" s="33">
        <f t="shared" si="122"/>
        <v>0</v>
      </c>
      <c r="Q292" s="65">
        <f t="shared" si="123"/>
        <v>0</v>
      </c>
    </row>
    <row r="293" spans="1:17" ht="12.75" customHeight="1" x14ac:dyDescent="0.2">
      <c r="A293" s="91" t="s">
        <v>212</v>
      </c>
      <c r="B293" s="93"/>
      <c r="C293" s="95" t="s">
        <v>235</v>
      </c>
      <c r="D293" s="36"/>
      <c r="E293" s="37">
        <f>E295+E297+E299+E301+E303+E309+E311+E313</f>
        <v>0</v>
      </c>
      <c r="F293" s="38">
        <f>F295+F297+F299+F301+F303+F309+F311+F313</f>
        <v>0</v>
      </c>
      <c r="G293" s="38">
        <f>G295+G297+G299+G301+G303+G305+G307+G309+G311+G313+G315</f>
        <v>51107</v>
      </c>
      <c r="H293" s="38">
        <f>H295+H297+H299+H301+H303+H309+H311+H313</f>
        <v>0</v>
      </c>
      <c r="I293" s="38">
        <f>I295+I297+I299+I301+I303+I309+I311+I313</f>
        <v>0</v>
      </c>
      <c r="J293" s="40">
        <f t="shared" si="126"/>
        <v>51107</v>
      </c>
      <c r="K293" s="44">
        <f>K295+K297+K299+K301+K303+K305+K307+K309</f>
        <v>0</v>
      </c>
      <c r="L293" s="38">
        <f>L295+L297+L299+L301+L303+L305+L307+L309</f>
        <v>0</v>
      </c>
      <c r="M293" s="40">
        <f t="shared" si="125"/>
        <v>0</v>
      </c>
      <c r="N293" s="44">
        <f>N295+N297+N299+N301+N303+N305+N307+N309</f>
        <v>0</v>
      </c>
      <c r="O293" s="38">
        <f>O295+O297+O299+O301+O303+O305+O307+O309</f>
        <v>0</v>
      </c>
      <c r="P293" s="39">
        <f t="shared" si="122"/>
        <v>0</v>
      </c>
      <c r="Q293" s="66">
        <f t="shared" si="123"/>
        <v>51107</v>
      </c>
    </row>
    <row r="294" spans="1:17" x14ac:dyDescent="0.2">
      <c r="A294" s="91"/>
      <c r="B294" s="93"/>
      <c r="C294" s="95"/>
      <c r="D294" s="36"/>
      <c r="E294" s="31">
        <f>E296+E298+E300+E302+E304+E306+E308+E310+E312+E314</f>
        <v>0</v>
      </c>
      <c r="F294" s="32">
        <f>F296+F298+F300+F302+F304+F306+F308+F310+F312+F314</f>
        <v>0</v>
      </c>
      <c r="G294" s="32">
        <f>G296+G298+G300+G302+G304+G306+G308+G310+G312+G314+G316</f>
        <v>0</v>
      </c>
      <c r="H294" s="32">
        <f>H296+H298+H300+H302+H304+H306+H308+H310+H312+H314</f>
        <v>0</v>
      </c>
      <c r="I294" s="32">
        <f>I296+I298+I300+I302+I304+I306+I308+I310+I312+I314</f>
        <v>0</v>
      </c>
      <c r="J294" s="34">
        <f t="shared" si="126"/>
        <v>0</v>
      </c>
      <c r="K294" s="57">
        <f>K296+K298+K300+K302+K304+K306+K308+K310+K312+K314</f>
        <v>0</v>
      </c>
      <c r="L294" s="32">
        <f>L296+L298+L300+L302+L304+L306+L308+L310+L312+L314</f>
        <v>0</v>
      </c>
      <c r="M294" s="34">
        <f t="shared" si="125"/>
        <v>0</v>
      </c>
      <c r="N294" s="57">
        <f>N296+N298+N300+N302+N304+N306+N308+N310+N312+N314</f>
        <v>0</v>
      </c>
      <c r="O294" s="32">
        <f>O296+O298+O300+O302+O304+O306+O308+O310+O312+O314</f>
        <v>0</v>
      </c>
      <c r="P294" s="33">
        <f t="shared" si="122"/>
        <v>0</v>
      </c>
      <c r="Q294" s="65">
        <f t="shared" si="123"/>
        <v>0</v>
      </c>
    </row>
    <row r="295" spans="1:17" x14ac:dyDescent="0.2">
      <c r="A295" s="91"/>
      <c r="B295" s="93" t="s">
        <v>236</v>
      </c>
      <c r="C295" s="95" t="s">
        <v>237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6"/>
        <v>2000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2"/>
        <v>0</v>
      </c>
      <c r="Q295" s="66">
        <f t="shared" si="123"/>
        <v>2000</v>
      </c>
    </row>
    <row r="296" spans="1:17" x14ac:dyDescent="0.2">
      <c r="A296" s="91"/>
      <c r="B296" s="93"/>
      <c r="C296" s="95"/>
      <c r="D296" s="36"/>
      <c r="E296" s="42"/>
      <c r="F296" s="43"/>
      <c r="G296" s="43"/>
      <c r="H296" s="43"/>
      <c r="I296" s="43"/>
      <c r="J296" s="34">
        <f t="shared" si="126"/>
        <v>0</v>
      </c>
      <c r="K296" s="55"/>
      <c r="L296" s="43"/>
      <c r="M296" s="34">
        <f t="shared" si="125"/>
        <v>0</v>
      </c>
      <c r="N296" s="55"/>
      <c r="O296" s="43"/>
      <c r="P296" s="33">
        <f t="shared" si="122"/>
        <v>0</v>
      </c>
      <c r="Q296" s="65">
        <f t="shared" si="123"/>
        <v>0</v>
      </c>
    </row>
    <row r="297" spans="1:17" x14ac:dyDescent="0.2">
      <c r="A297" s="91"/>
      <c r="B297" s="93" t="s">
        <v>238</v>
      </c>
      <c r="C297" s="95" t="s">
        <v>239</v>
      </c>
      <c r="D297" s="36"/>
      <c r="E297" s="37">
        <v>0</v>
      </c>
      <c r="F297" s="38">
        <v>0</v>
      </c>
      <c r="G297" s="38">
        <v>5800</v>
      </c>
      <c r="H297" s="38">
        <v>0</v>
      </c>
      <c r="I297" s="38">
        <v>0</v>
      </c>
      <c r="J297" s="40">
        <f t="shared" si="126"/>
        <v>5800</v>
      </c>
      <c r="K297" s="44">
        <v>0</v>
      </c>
      <c r="L297" s="38">
        <v>0</v>
      </c>
      <c r="M297" s="40">
        <f t="shared" si="125"/>
        <v>0</v>
      </c>
      <c r="N297" s="44">
        <v>0</v>
      </c>
      <c r="O297" s="38">
        <v>0</v>
      </c>
      <c r="P297" s="39">
        <f t="shared" si="122"/>
        <v>0</v>
      </c>
      <c r="Q297" s="66">
        <f t="shared" si="123"/>
        <v>5800</v>
      </c>
    </row>
    <row r="298" spans="1:17" x14ac:dyDescent="0.2">
      <c r="A298" s="91"/>
      <c r="B298" s="93"/>
      <c r="C298" s="95"/>
      <c r="D298" s="36"/>
      <c r="E298" s="42"/>
      <c r="F298" s="43"/>
      <c r="G298" s="43"/>
      <c r="H298" s="43"/>
      <c r="I298" s="43"/>
      <c r="J298" s="34">
        <f t="shared" si="126"/>
        <v>0</v>
      </c>
      <c r="K298" s="55"/>
      <c r="L298" s="43"/>
      <c r="M298" s="34">
        <f t="shared" si="125"/>
        <v>0</v>
      </c>
      <c r="N298" s="55"/>
      <c r="O298" s="43"/>
      <c r="P298" s="33">
        <f t="shared" si="122"/>
        <v>0</v>
      </c>
      <c r="Q298" s="65">
        <f t="shared" si="123"/>
        <v>0</v>
      </c>
    </row>
    <row r="299" spans="1:17" x14ac:dyDescent="0.2">
      <c r="A299" s="91"/>
      <c r="B299" s="93" t="s">
        <v>240</v>
      </c>
      <c r="C299" s="95" t="s">
        <v>241</v>
      </c>
      <c r="D299" s="36"/>
      <c r="E299" s="37">
        <v>0</v>
      </c>
      <c r="F299" s="38">
        <v>0</v>
      </c>
      <c r="G299" s="38">
        <v>5000</v>
      </c>
      <c r="H299" s="38">
        <v>0</v>
      </c>
      <c r="I299" s="38">
        <v>0</v>
      </c>
      <c r="J299" s="40">
        <f t="shared" si="126"/>
        <v>5000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2"/>
        <v>0</v>
      </c>
      <c r="Q299" s="66">
        <f t="shared" si="123"/>
        <v>5000</v>
      </c>
    </row>
    <row r="300" spans="1:17" x14ac:dyDescent="0.2">
      <c r="A300" s="91"/>
      <c r="B300" s="93"/>
      <c r="C300" s="95"/>
      <c r="D300" s="36"/>
      <c r="E300" s="42"/>
      <c r="F300" s="43"/>
      <c r="G300" s="43"/>
      <c r="H300" s="43"/>
      <c r="I300" s="43"/>
      <c r="J300" s="34">
        <f t="shared" si="126"/>
        <v>0</v>
      </c>
      <c r="K300" s="55"/>
      <c r="L300" s="43"/>
      <c r="M300" s="34">
        <f t="shared" si="125"/>
        <v>0</v>
      </c>
      <c r="N300" s="55"/>
      <c r="O300" s="43"/>
      <c r="P300" s="33">
        <f t="shared" si="122"/>
        <v>0</v>
      </c>
      <c r="Q300" s="65">
        <f t="shared" si="123"/>
        <v>0</v>
      </c>
    </row>
    <row r="301" spans="1:17" x14ac:dyDescent="0.2">
      <c r="A301" s="91"/>
      <c r="B301" s="93" t="s">
        <v>242</v>
      </c>
      <c r="C301" s="95" t="s">
        <v>243</v>
      </c>
      <c r="D301" s="36"/>
      <c r="E301" s="37">
        <v>0</v>
      </c>
      <c r="F301" s="38">
        <v>0</v>
      </c>
      <c r="G301" s="38">
        <v>106</v>
      </c>
      <c r="H301" s="38">
        <v>0</v>
      </c>
      <c r="I301" s="38">
        <v>0</v>
      </c>
      <c r="J301" s="40">
        <f t="shared" si="126"/>
        <v>106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2"/>
        <v>0</v>
      </c>
      <c r="Q301" s="66">
        <f t="shared" si="123"/>
        <v>106</v>
      </c>
    </row>
    <row r="302" spans="1:17" x14ac:dyDescent="0.2">
      <c r="A302" s="91"/>
      <c r="B302" s="93"/>
      <c r="C302" s="95"/>
      <c r="D302" s="36"/>
      <c r="E302" s="42"/>
      <c r="F302" s="43"/>
      <c r="G302" s="43"/>
      <c r="H302" s="43"/>
      <c r="I302" s="43"/>
      <c r="J302" s="34">
        <f t="shared" si="126"/>
        <v>0</v>
      </c>
      <c r="K302" s="55"/>
      <c r="L302" s="43"/>
      <c r="M302" s="34">
        <f t="shared" si="125"/>
        <v>0</v>
      </c>
      <c r="N302" s="55"/>
      <c r="O302" s="43"/>
      <c r="P302" s="33">
        <f t="shared" si="122"/>
        <v>0</v>
      </c>
      <c r="Q302" s="65">
        <f t="shared" si="123"/>
        <v>0</v>
      </c>
    </row>
    <row r="303" spans="1:17" x14ac:dyDescent="0.2">
      <c r="A303" s="91"/>
      <c r="B303" s="93" t="s">
        <v>244</v>
      </c>
      <c r="C303" s="95" t="s">
        <v>245</v>
      </c>
      <c r="D303" s="36"/>
      <c r="E303" s="37">
        <v>0</v>
      </c>
      <c r="F303" s="38">
        <v>0</v>
      </c>
      <c r="G303" s="38">
        <v>2300</v>
      </c>
      <c r="H303" s="38">
        <v>0</v>
      </c>
      <c r="I303" s="38">
        <v>0</v>
      </c>
      <c r="J303" s="40">
        <f t="shared" si="126"/>
        <v>2300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2"/>
        <v>0</v>
      </c>
      <c r="Q303" s="66">
        <f t="shared" si="123"/>
        <v>2300</v>
      </c>
    </row>
    <row r="304" spans="1:17" x14ac:dyDescent="0.2">
      <c r="A304" s="91"/>
      <c r="B304" s="93"/>
      <c r="C304" s="95"/>
      <c r="D304" s="36"/>
      <c r="E304" s="42"/>
      <c r="F304" s="43"/>
      <c r="G304" s="43"/>
      <c r="H304" s="43"/>
      <c r="I304" s="43"/>
      <c r="J304" s="34">
        <f t="shared" si="126"/>
        <v>0</v>
      </c>
      <c r="K304" s="55"/>
      <c r="L304" s="43"/>
      <c r="M304" s="34">
        <f t="shared" si="125"/>
        <v>0</v>
      </c>
      <c r="N304" s="55"/>
      <c r="O304" s="43"/>
      <c r="P304" s="33">
        <f t="shared" si="122"/>
        <v>0</v>
      </c>
      <c r="Q304" s="65">
        <f t="shared" si="123"/>
        <v>0</v>
      </c>
    </row>
    <row r="305" spans="1:17" x14ac:dyDescent="0.2">
      <c r="A305" s="91"/>
      <c r="B305" s="93" t="s">
        <v>246</v>
      </c>
      <c r="C305" s="95" t="s">
        <v>247</v>
      </c>
      <c r="D305" s="36"/>
      <c r="E305" s="37">
        <v>0</v>
      </c>
      <c r="F305" s="38">
        <v>0</v>
      </c>
      <c r="G305" s="38">
        <v>13700</v>
      </c>
      <c r="H305" s="38">
        <v>0</v>
      </c>
      <c r="I305" s="38">
        <v>0</v>
      </c>
      <c r="J305" s="40">
        <f t="shared" si="126"/>
        <v>13700</v>
      </c>
      <c r="K305" s="44">
        <v>0</v>
      </c>
      <c r="L305" s="38">
        <v>0</v>
      </c>
      <c r="M305" s="40">
        <f t="shared" si="125"/>
        <v>0</v>
      </c>
      <c r="N305" s="44">
        <v>0</v>
      </c>
      <c r="O305" s="38">
        <v>0</v>
      </c>
      <c r="P305" s="39">
        <f t="shared" si="122"/>
        <v>0</v>
      </c>
      <c r="Q305" s="66">
        <f t="shared" si="123"/>
        <v>13700</v>
      </c>
    </row>
    <row r="306" spans="1:17" x14ac:dyDescent="0.2">
      <c r="A306" s="91"/>
      <c r="B306" s="93"/>
      <c r="C306" s="95"/>
      <c r="D306" s="36"/>
      <c r="E306" s="42"/>
      <c r="F306" s="43"/>
      <c r="G306" s="43"/>
      <c r="H306" s="43"/>
      <c r="I306" s="43"/>
      <c r="J306" s="34">
        <f t="shared" si="126"/>
        <v>0</v>
      </c>
      <c r="K306" s="55"/>
      <c r="L306" s="43"/>
      <c r="M306" s="34">
        <f t="shared" si="125"/>
        <v>0</v>
      </c>
      <c r="N306" s="55"/>
      <c r="O306" s="43"/>
      <c r="P306" s="33">
        <f t="shared" si="122"/>
        <v>0</v>
      </c>
      <c r="Q306" s="65">
        <f t="shared" si="123"/>
        <v>0</v>
      </c>
    </row>
    <row r="307" spans="1:17" x14ac:dyDescent="0.2">
      <c r="A307" s="91"/>
      <c r="B307" s="93" t="s">
        <v>248</v>
      </c>
      <c r="C307" s="95" t="s">
        <v>249</v>
      </c>
      <c r="D307" s="36"/>
      <c r="E307" s="37">
        <v>0</v>
      </c>
      <c r="F307" s="38">
        <v>0</v>
      </c>
      <c r="G307" s="38">
        <v>6200</v>
      </c>
      <c r="H307" s="38">
        <v>0</v>
      </c>
      <c r="I307" s="38">
        <v>0</v>
      </c>
      <c r="J307" s="40">
        <f t="shared" si="126"/>
        <v>6200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22"/>
        <v>0</v>
      </c>
      <c r="Q307" s="66">
        <f t="shared" si="123"/>
        <v>6200</v>
      </c>
    </row>
    <row r="308" spans="1:17" x14ac:dyDescent="0.2">
      <c r="A308" s="91"/>
      <c r="B308" s="93"/>
      <c r="C308" s="95"/>
      <c r="D308" s="36"/>
      <c r="E308" s="42"/>
      <c r="F308" s="43"/>
      <c r="G308" s="43"/>
      <c r="H308" s="43"/>
      <c r="I308" s="43"/>
      <c r="J308" s="34">
        <f t="shared" si="126"/>
        <v>0</v>
      </c>
      <c r="K308" s="55"/>
      <c r="L308" s="43"/>
      <c r="M308" s="34">
        <f t="shared" si="125"/>
        <v>0</v>
      </c>
      <c r="N308" s="55"/>
      <c r="O308" s="43"/>
      <c r="P308" s="33">
        <f t="shared" si="122"/>
        <v>0</v>
      </c>
      <c r="Q308" s="65">
        <f t="shared" si="123"/>
        <v>0</v>
      </c>
    </row>
    <row r="309" spans="1:17" ht="12.75" customHeight="1" x14ac:dyDescent="0.2">
      <c r="A309" s="91"/>
      <c r="B309" s="93" t="s">
        <v>250</v>
      </c>
      <c r="C309" s="95" t="s">
        <v>251</v>
      </c>
      <c r="D309" s="36"/>
      <c r="E309" s="37">
        <v>0</v>
      </c>
      <c r="F309" s="38">
        <v>0</v>
      </c>
      <c r="G309" s="38">
        <v>3000</v>
      </c>
      <c r="H309" s="38">
        <v>0</v>
      </c>
      <c r="I309" s="38">
        <v>0</v>
      </c>
      <c r="J309" s="40">
        <f t="shared" si="126"/>
        <v>3000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22"/>
        <v>0</v>
      </c>
      <c r="Q309" s="66">
        <f t="shared" si="123"/>
        <v>3000</v>
      </c>
    </row>
    <row r="310" spans="1:17" x14ac:dyDescent="0.2">
      <c r="A310" s="91"/>
      <c r="B310" s="93"/>
      <c r="C310" s="95"/>
      <c r="D310" s="36"/>
      <c r="E310" s="42"/>
      <c r="F310" s="43"/>
      <c r="G310" s="43"/>
      <c r="H310" s="43"/>
      <c r="I310" s="43"/>
      <c r="J310" s="34">
        <f t="shared" si="126"/>
        <v>0</v>
      </c>
      <c r="K310" s="55"/>
      <c r="L310" s="43"/>
      <c r="M310" s="34">
        <f t="shared" si="125"/>
        <v>0</v>
      </c>
      <c r="N310" s="55"/>
      <c r="O310" s="43"/>
      <c r="P310" s="33">
        <f t="shared" si="122"/>
        <v>0</v>
      </c>
      <c r="Q310" s="65">
        <f t="shared" si="123"/>
        <v>0</v>
      </c>
    </row>
    <row r="311" spans="1:17" x14ac:dyDescent="0.2">
      <c r="A311" s="91"/>
      <c r="B311" s="93" t="s">
        <v>252</v>
      </c>
      <c r="C311" s="95" t="s">
        <v>253</v>
      </c>
      <c r="D311" s="36"/>
      <c r="E311" s="37">
        <v>0</v>
      </c>
      <c r="F311" s="38">
        <v>0</v>
      </c>
      <c r="G311" s="38">
        <v>12000</v>
      </c>
      <c r="H311" s="38">
        <v>0</v>
      </c>
      <c r="I311" s="38">
        <v>0</v>
      </c>
      <c r="J311" s="40">
        <f t="shared" si="126"/>
        <v>12000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22"/>
        <v>0</v>
      </c>
      <c r="Q311" s="66">
        <f t="shared" si="123"/>
        <v>12000</v>
      </c>
    </row>
    <row r="312" spans="1:17" x14ac:dyDescent="0.2">
      <c r="A312" s="91"/>
      <c r="B312" s="93"/>
      <c r="C312" s="95"/>
      <c r="D312" s="36"/>
      <c r="E312" s="42"/>
      <c r="F312" s="43"/>
      <c r="G312" s="43"/>
      <c r="H312" s="43"/>
      <c r="I312" s="43"/>
      <c r="J312" s="34">
        <f t="shared" si="126"/>
        <v>0</v>
      </c>
      <c r="K312" s="55"/>
      <c r="L312" s="43"/>
      <c r="M312" s="34">
        <f t="shared" si="125"/>
        <v>0</v>
      </c>
      <c r="N312" s="55"/>
      <c r="O312" s="43"/>
      <c r="P312" s="33">
        <f t="shared" si="122"/>
        <v>0</v>
      </c>
      <c r="Q312" s="65">
        <f t="shared" si="123"/>
        <v>0</v>
      </c>
    </row>
    <row r="313" spans="1:17" x14ac:dyDescent="0.2">
      <c r="A313" s="91"/>
      <c r="B313" s="93" t="s">
        <v>254</v>
      </c>
      <c r="C313" s="95" t="s">
        <v>255</v>
      </c>
      <c r="D313" s="36"/>
      <c r="E313" s="37">
        <v>0</v>
      </c>
      <c r="F313" s="38">
        <v>0</v>
      </c>
      <c r="G313" s="38">
        <v>0</v>
      </c>
      <c r="H313" s="38">
        <v>0</v>
      </c>
      <c r="I313" s="38">
        <v>0</v>
      </c>
      <c r="J313" s="40">
        <f t="shared" si="126"/>
        <v>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22"/>
        <v>0</v>
      </c>
      <c r="Q313" s="66">
        <f t="shared" si="123"/>
        <v>0</v>
      </c>
    </row>
    <row r="314" spans="1:17" x14ac:dyDescent="0.2">
      <c r="A314" s="91"/>
      <c r="B314" s="93"/>
      <c r="C314" s="95"/>
      <c r="D314" s="36"/>
      <c r="E314" s="42"/>
      <c r="F314" s="43"/>
      <c r="G314" s="43"/>
      <c r="H314" s="43"/>
      <c r="I314" s="43"/>
      <c r="J314" s="34">
        <f t="shared" si="126"/>
        <v>0</v>
      </c>
      <c r="K314" s="55"/>
      <c r="L314" s="43"/>
      <c r="M314" s="34">
        <f t="shared" si="125"/>
        <v>0</v>
      </c>
      <c r="N314" s="55"/>
      <c r="O314" s="43"/>
      <c r="P314" s="33">
        <f t="shared" si="122"/>
        <v>0</v>
      </c>
      <c r="Q314" s="65">
        <f t="shared" si="123"/>
        <v>0</v>
      </c>
    </row>
    <row r="315" spans="1:17" x14ac:dyDescent="0.2">
      <c r="A315" s="91"/>
      <c r="B315" s="93" t="s">
        <v>256</v>
      </c>
      <c r="C315" s="95" t="s">
        <v>257</v>
      </c>
      <c r="D315" s="36"/>
      <c r="E315" s="37">
        <v>0</v>
      </c>
      <c r="F315" s="38">
        <v>0</v>
      </c>
      <c r="G315" s="38">
        <v>1001</v>
      </c>
      <c r="H315" s="38">
        <v>0</v>
      </c>
      <c r="I315" s="38">
        <v>0</v>
      </c>
      <c r="J315" s="40">
        <f t="shared" si="126"/>
        <v>1001</v>
      </c>
      <c r="K315" s="44">
        <v>0</v>
      </c>
      <c r="L315" s="38">
        <v>0</v>
      </c>
      <c r="M315" s="40">
        <f t="shared" si="125"/>
        <v>0</v>
      </c>
      <c r="N315" s="44">
        <v>0</v>
      </c>
      <c r="O315" s="38">
        <v>0</v>
      </c>
      <c r="P315" s="39">
        <f t="shared" si="122"/>
        <v>0</v>
      </c>
      <c r="Q315" s="66">
        <f t="shared" si="123"/>
        <v>1001</v>
      </c>
    </row>
    <row r="316" spans="1:17" x14ac:dyDescent="0.2">
      <c r="A316" s="91"/>
      <c r="B316" s="93"/>
      <c r="C316" s="95"/>
      <c r="D316" s="36"/>
      <c r="E316" s="42"/>
      <c r="F316" s="43"/>
      <c r="G316" s="43"/>
      <c r="H316" s="43"/>
      <c r="I316" s="43"/>
      <c r="J316" s="34">
        <f t="shared" si="126"/>
        <v>0</v>
      </c>
      <c r="K316" s="55"/>
      <c r="L316" s="43"/>
      <c r="M316" s="34">
        <f t="shared" si="125"/>
        <v>0</v>
      </c>
      <c r="N316" s="55"/>
      <c r="O316" s="43"/>
      <c r="P316" s="33">
        <f t="shared" si="122"/>
        <v>0</v>
      </c>
      <c r="Q316" s="65">
        <f t="shared" si="123"/>
        <v>0</v>
      </c>
    </row>
    <row r="317" spans="1:17" x14ac:dyDescent="0.2">
      <c r="A317" s="91" t="s">
        <v>212</v>
      </c>
      <c r="B317" s="93"/>
      <c r="C317" s="95" t="s">
        <v>258</v>
      </c>
      <c r="D317" s="36"/>
      <c r="E317" s="37">
        <v>0</v>
      </c>
      <c r="F317" s="38">
        <v>0</v>
      </c>
      <c r="G317" s="38">
        <v>0</v>
      </c>
      <c r="H317" s="38">
        <v>8506</v>
      </c>
      <c r="I317" s="38">
        <v>0</v>
      </c>
      <c r="J317" s="40">
        <f t="shared" si="126"/>
        <v>8506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22"/>
        <v>0</v>
      </c>
      <c r="Q317" s="66">
        <f t="shared" si="123"/>
        <v>8506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/>
      <c r="I318" s="43"/>
      <c r="J318" s="34">
        <f t="shared" si="126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22"/>
        <v>0</v>
      </c>
      <c r="Q318" s="65">
        <f t="shared" si="123"/>
        <v>0</v>
      </c>
    </row>
    <row r="319" spans="1:17" x14ac:dyDescent="0.2">
      <c r="A319" s="91" t="s">
        <v>212</v>
      </c>
      <c r="B319" s="93"/>
      <c r="C319" s="95" t="s">
        <v>291</v>
      </c>
      <c r="D319" s="36"/>
      <c r="E319" s="37">
        <v>0</v>
      </c>
      <c r="F319" s="38">
        <v>0</v>
      </c>
      <c r="G319" s="38">
        <v>0</v>
      </c>
      <c r="H319" s="38">
        <v>650</v>
      </c>
      <c r="I319" s="38">
        <v>0</v>
      </c>
      <c r="J319" s="40">
        <f t="shared" si="126"/>
        <v>650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22"/>
        <v>0</v>
      </c>
      <c r="Q319" s="66">
        <f t="shared" si="123"/>
        <v>650</v>
      </c>
    </row>
    <row r="320" spans="1:17" x14ac:dyDescent="0.2">
      <c r="A320" s="91"/>
      <c r="B320" s="93"/>
      <c r="C320" s="95"/>
      <c r="D320" s="36"/>
      <c r="E320" s="42"/>
      <c r="F320" s="43"/>
      <c r="G320" s="43"/>
      <c r="H320" s="43"/>
      <c r="I320" s="43"/>
      <c r="J320" s="34">
        <f t="shared" si="126"/>
        <v>0</v>
      </c>
      <c r="K320" s="55"/>
      <c r="L320" s="43"/>
      <c r="M320" s="34">
        <f t="shared" si="125"/>
        <v>0</v>
      </c>
      <c r="N320" s="55"/>
      <c r="O320" s="43"/>
      <c r="P320" s="33">
        <f t="shared" si="122"/>
        <v>0</v>
      </c>
      <c r="Q320" s="65">
        <f t="shared" si="123"/>
        <v>0</v>
      </c>
    </row>
    <row r="321" spans="1:17" x14ac:dyDescent="0.2">
      <c r="A321" s="91" t="s">
        <v>212</v>
      </c>
      <c r="B321" s="93"/>
      <c r="C321" s="95" t="s">
        <v>211</v>
      </c>
      <c r="D321" s="36" t="s">
        <v>120</v>
      </c>
      <c r="E321" s="37">
        <v>0</v>
      </c>
      <c r="F321" s="38">
        <v>0</v>
      </c>
      <c r="G321" s="38">
        <v>0</v>
      </c>
      <c r="H321" s="38">
        <v>0</v>
      </c>
      <c r="I321" s="38">
        <v>0</v>
      </c>
      <c r="J321" s="40">
        <f t="shared" si="126"/>
        <v>0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22"/>
        <v>0</v>
      </c>
      <c r="Q321" s="66">
        <f t="shared" si="123"/>
        <v>0</v>
      </c>
    </row>
    <row r="322" spans="1:17" ht="13.5" thickBot="1" x14ac:dyDescent="0.25">
      <c r="A322" s="92"/>
      <c r="B322" s="94"/>
      <c r="C322" s="96"/>
      <c r="D322" s="67"/>
      <c r="E322" s="51"/>
      <c r="F322" s="45"/>
      <c r="G322" s="45"/>
      <c r="H322" s="45"/>
      <c r="I322" s="45"/>
      <c r="J322" s="24">
        <f>SUM(E322:I322)</f>
        <v>0</v>
      </c>
      <c r="K322" s="56"/>
      <c r="L322" s="45"/>
      <c r="M322" s="24">
        <f>SUM(K322:L322)</f>
        <v>0</v>
      </c>
      <c r="N322" s="56"/>
      <c r="O322" s="45"/>
      <c r="P322" s="23">
        <f>SUM(N322:O322)</f>
        <v>0</v>
      </c>
      <c r="Q322" s="63">
        <f t="shared" si="123"/>
        <v>0</v>
      </c>
    </row>
  </sheetData>
  <mergeCells count="495"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89:D90"/>
    <mergeCell ref="D116:D117"/>
    <mergeCell ref="D133:D134"/>
    <mergeCell ref="D219:D220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7:D178"/>
    <mergeCell ref="A180:B181"/>
    <mergeCell ref="C180:C181"/>
    <mergeCell ref="D180:D181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2:A183"/>
    <mergeCell ref="B182:B183"/>
    <mergeCell ref="C182:C183"/>
    <mergeCell ref="A184:A185"/>
    <mergeCell ref="B184:B185"/>
    <mergeCell ref="C184:C185"/>
    <mergeCell ref="A177:A178"/>
    <mergeCell ref="B177:B178"/>
    <mergeCell ref="C177:C178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D206:D207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6:A217"/>
    <mergeCell ref="B216:B217"/>
    <mergeCell ref="C216:C217"/>
    <mergeCell ref="A219:B220"/>
    <mergeCell ref="A210:A211"/>
    <mergeCell ref="B210:B211"/>
    <mergeCell ref="C210:C211"/>
    <mergeCell ref="A212:A213"/>
    <mergeCell ref="B212:B213"/>
    <mergeCell ref="C212:C213"/>
    <mergeCell ref="A223:A224"/>
    <mergeCell ref="B223:B224"/>
    <mergeCell ref="C223:C224"/>
    <mergeCell ref="A225:A226"/>
    <mergeCell ref="B225:B226"/>
    <mergeCell ref="C225:C226"/>
    <mergeCell ref="C219:C220"/>
    <mergeCell ref="A221:A222"/>
    <mergeCell ref="B221:B222"/>
    <mergeCell ref="C221:C222"/>
    <mergeCell ref="A231:A232"/>
    <mergeCell ref="B231:B232"/>
    <mergeCell ref="C231:C232"/>
    <mergeCell ref="A233:A234"/>
    <mergeCell ref="B233:B234"/>
    <mergeCell ref="C233:C234"/>
    <mergeCell ref="A227:A228"/>
    <mergeCell ref="B227:B228"/>
    <mergeCell ref="C227:C228"/>
    <mergeCell ref="A229:A230"/>
    <mergeCell ref="B229:B230"/>
    <mergeCell ref="C229:C230"/>
    <mergeCell ref="C242:C243"/>
    <mergeCell ref="D242:D243"/>
    <mergeCell ref="A239:A240"/>
    <mergeCell ref="B239:B240"/>
    <mergeCell ref="C239:C240"/>
    <mergeCell ref="A242:B243"/>
    <mergeCell ref="D244:D245"/>
    <mergeCell ref="A235:A236"/>
    <mergeCell ref="B235:B236"/>
    <mergeCell ref="C235:C236"/>
    <mergeCell ref="A237:A238"/>
    <mergeCell ref="B237:B238"/>
    <mergeCell ref="C237:C238"/>
    <mergeCell ref="A248:A249"/>
    <mergeCell ref="B248:B249"/>
    <mergeCell ref="C248:C249"/>
    <mergeCell ref="A250:A251"/>
    <mergeCell ref="B250:B251"/>
    <mergeCell ref="C250:C251"/>
    <mergeCell ref="A244:A245"/>
    <mergeCell ref="B244:B245"/>
    <mergeCell ref="C244:C245"/>
    <mergeCell ref="A246:A247"/>
    <mergeCell ref="B246:B247"/>
    <mergeCell ref="C246:C247"/>
    <mergeCell ref="A258:A259"/>
    <mergeCell ref="B258:B259"/>
    <mergeCell ref="C258:C259"/>
    <mergeCell ref="A252:A253"/>
    <mergeCell ref="B252:B253"/>
    <mergeCell ref="C252:C253"/>
    <mergeCell ref="A254:A255"/>
    <mergeCell ref="B254:B255"/>
    <mergeCell ref="A256:A257"/>
    <mergeCell ref="B256:B257"/>
    <mergeCell ref="A260:A261"/>
    <mergeCell ref="B260:B261"/>
    <mergeCell ref="C260:C261"/>
    <mergeCell ref="A263:B264"/>
    <mergeCell ref="D263:D264"/>
    <mergeCell ref="C263:C264"/>
    <mergeCell ref="A265:A266"/>
    <mergeCell ref="B265:B266"/>
    <mergeCell ref="C265:C266"/>
    <mergeCell ref="A271:A272"/>
    <mergeCell ref="B271:B272"/>
    <mergeCell ref="C271:C272"/>
    <mergeCell ref="A273:A274"/>
    <mergeCell ref="B273:B274"/>
    <mergeCell ref="C273:C274"/>
    <mergeCell ref="A267:A268"/>
    <mergeCell ref="B267:B268"/>
    <mergeCell ref="C267:C268"/>
    <mergeCell ref="A269:A270"/>
    <mergeCell ref="B269:B270"/>
    <mergeCell ref="C269:C270"/>
    <mergeCell ref="A279:A280"/>
    <mergeCell ref="B279:B280"/>
    <mergeCell ref="C279:C280"/>
    <mergeCell ref="A281:A282"/>
    <mergeCell ref="B281:B282"/>
    <mergeCell ref="C281:C282"/>
    <mergeCell ref="A275:A276"/>
    <mergeCell ref="B275:B276"/>
    <mergeCell ref="C275:C276"/>
    <mergeCell ref="A277:A278"/>
    <mergeCell ref="B277:B278"/>
    <mergeCell ref="C277:C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C315:C316"/>
    <mergeCell ref="A317:A318"/>
    <mergeCell ref="B317:B318"/>
    <mergeCell ref="C317:C3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opLeftCell="A115" workbookViewId="0">
      <selection activeCell="E139" sqref="A139:XFD14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ht="15.75" customHeigh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customHeight="1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9.5" customHeight="1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E6+E39+E58+E85+E96+E109+E116+E133+E146+E157+E180+E219+E242+E263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K6+K39+K58+K85+K96+K109+K116+K133+K146+K157+K180+K219+K242+K263</f>
        <v>805397</v>
      </c>
      <c r="L4" s="5">
        <f>L6+L39+L58+L85+L96+L109+L116+L133+L146+L157+L180+L219+L242+L263</f>
        <v>0</v>
      </c>
      <c r="M4" s="5">
        <f>SUM(K4:L4)</f>
        <v>805397</v>
      </c>
      <c r="N4" s="5">
        <f>N6+N39+N58+N85+N96+N109+N116+N133+N146+N157+N180+N219+N242+N263</f>
        <v>0</v>
      </c>
      <c r="O4" s="7">
        <f>O6+O39+O58+O85+O96+O109+O116+O133+O146+O157+O180+O219+O242+O263</f>
        <v>183976</v>
      </c>
      <c r="P4" s="7">
        <f>SUM(N4:O4)</f>
        <v>183976</v>
      </c>
      <c r="Q4" s="8">
        <f>P4+M4+J4</f>
        <v>3505670</v>
      </c>
      <c r="S4" s="10"/>
    </row>
    <row r="5" spans="1:19" ht="19.5" customHeight="1" thickBot="1" x14ac:dyDescent="0.25">
      <c r="A5" s="123"/>
      <c r="B5" s="124"/>
      <c r="C5" s="109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K7+K40+K59+K86+K97+K110+K117+K134+K147+K158+K181+K220+K243+K264</f>
        <v>0</v>
      </c>
      <c r="L5" s="13">
        <f>L7+L40+L59+L86+L97+L110+L117+L134+L147+L158+L181+L220+L243+L264</f>
        <v>0</v>
      </c>
      <c r="M5" s="13">
        <f>SUM(K5:L5)</f>
        <v>0</v>
      </c>
      <c r="N5" s="13">
        <f>N7+N40+N59+N86+N97+N110+N117+N134+N147+N158+N181+N220+N243+N264</f>
        <v>0</v>
      </c>
      <c r="O5" s="13">
        <f>O7+O40+O59+O86+O97+O110+O117+O134+O147+O158+O181+O220+O243+O264</f>
        <v>0</v>
      </c>
      <c r="P5" s="14">
        <f>SUM(N5:O5)</f>
        <v>0</v>
      </c>
      <c r="Q5" s="15">
        <f>P5+M5+J5</f>
        <v>0</v>
      </c>
    </row>
    <row r="6" spans="1:19" ht="18" customHeight="1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06"/>
      <c r="B7" s="107"/>
      <c r="C7" s="109"/>
      <c r="D7" s="10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ht="12.75" customHeight="1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93"/>
      <c r="B9" s="93"/>
      <c r="C9" s="95"/>
      <c r="D9" s="111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ht="12.75" customHeight="1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93"/>
      <c r="B11" s="93"/>
      <c r="C11" s="9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ht="12.75" customHeight="1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93"/>
      <c r="B13" s="93"/>
      <c r="C13" s="9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ht="12.75" customHeight="1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93"/>
      <c r="B15" s="93"/>
      <c r="C15" s="9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ht="12.75" customHeight="1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ht="12.75" customHeight="1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ht="12.75" customHeight="1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2.75" customHeight="1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ht="12.75" customHeight="1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2.75" customHeight="1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2.75" customHeight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4">
        <f t="shared" si="15"/>
        <v>0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0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ht="12.75" customHeight="1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ht="12.75" customHeight="1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ht="12.75" customHeight="1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/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8" x14ac:dyDescent="0.2">
      <c r="A81" s="93"/>
      <c r="B81" s="93"/>
      <c r="C81" s="95" t="s">
        <v>78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8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8" ht="13.5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8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8" ht="12.75" customHeight="1" x14ac:dyDescent="0.2">
      <c r="A85" s="104" t="s">
        <v>79</v>
      </c>
      <c r="B85" s="105"/>
      <c r="C85" s="108" t="s">
        <v>80</v>
      </c>
      <c r="D85" s="101"/>
      <c r="E85" s="16">
        <f t="shared" ref="E85:I86" si="27">E87+E89+E91+E93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29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0">SUM(N85:O85)</f>
        <v>0</v>
      </c>
      <c r="Q85" s="20">
        <f>P85+M85+J85</f>
        <v>18727</v>
      </c>
    </row>
    <row r="86" spans="1:18" ht="13.5" customHeight="1" thickBot="1" x14ac:dyDescent="0.25">
      <c r="A86" s="106"/>
      <c r="B86" s="107"/>
      <c r="C86" s="109"/>
      <c r="D86" s="102"/>
      <c r="E86" s="21">
        <f t="shared" si="27"/>
        <v>0</v>
      </c>
      <c r="F86" s="22">
        <f t="shared" si="27"/>
        <v>0</v>
      </c>
      <c r="G86" s="22">
        <f t="shared" si="27"/>
        <v>0</v>
      </c>
      <c r="H86" s="22">
        <f t="shared" si="27"/>
        <v>0</v>
      </c>
      <c r="I86" s="22">
        <f t="shared" si="27"/>
        <v>0</v>
      </c>
      <c r="J86" s="24">
        <f t="shared" si="28"/>
        <v>0</v>
      </c>
      <c r="K86" s="53">
        <f>K88+K90+K92+K94</f>
        <v>0</v>
      </c>
      <c r="L86" s="22">
        <f>L88+L90+L92+L94</f>
        <v>0</v>
      </c>
      <c r="M86" s="24">
        <f t="shared" si="29"/>
        <v>0</v>
      </c>
      <c r="N86" s="53">
        <f>N88+N90+N92+N94</f>
        <v>0</v>
      </c>
      <c r="O86" s="22">
        <f>O88+O90+O92+O94</f>
        <v>0</v>
      </c>
      <c r="P86" s="24">
        <f t="shared" si="30"/>
        <v>0</v>
      </c>
      <c r="Q86" s="25">
        <f t="shared" ref="Q86:Q94" si="31">P86+M86+J86</f>
        <v>0</v>
      </c>
    </row>
    <row r="87" spans="1:18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8" x14ac:dyDescent="0.2">
      <c r="A88" s="93"/>
      <c r="B88" s="93"/>
      <c r="C88" s="95"/>
      <c r="D88" s="36"/>
      <c r="E88" s="42"/>
      <c r="F88" s="43"/>
      <c r="G88" s="43"/>
      <c r="H88" s="43"/>
      <c r="I88" s="43"/>
      <c r="J88" s="34">
        <f t="shared" si="28"/>
        <v>0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0</v>
      </c>
    </row>
    <row r="89" spans="1:18" ht="12.75" customHeight="1" x14ac:dyDescent="0.2">
      <c r="A89" s="138"/>
      <c r="B89" s="97" t="s">
        <v>81</v>
      </c>
      <c r="C89" s="97"/>
      <c r="D89" s="99" t="s">
        <v>84</v>
      </c>
      <c r="E89" s="89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  <c r="R89" s="41">
        <f>P89+M89+J89</f>
        <v>0</v>
      </c>
    </row>
    <row r="90" spans="1:18" x14ac:dyDescent="0.2">
      <c r="A90" s="138"/>
      <c r="B90" s="98"/>
      <c r="C90" s="98"/>
      <c r="D90" s="100"/>
      <c r="E90" s="89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  <c r="R90" s="35">
        <f>P90+M90+J90</f>
        <v>0</v>
      </c>
    </row>
    <row r="91" spans="1:18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8" x14ac:dyDescent="0.2">
      <c r="A92" s="93"/>
      <c r="B92" s="93"/>
      <c r="C92" s="95"/>
      <c r="D92" s="111"/>
      <c r="E92" s="42"/>
      <c r="F92" s="43"/>
      <c r="G92" s="43"/>
      <c r="H92" s="43"/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8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8" ht="13.5" thickBot="1" x14ac:dyDescent="0.25">
      <c r="A94" s="94"/>
      <c r="B94" s="94"/>
      <c r="C94" s="96"/>
      <c r="D94" s="50"/>
      <c r="E94" s="51"/>
      <c r="F94" s="45"/>
      <c r="G94" s="45"/>
      <c r="H94" s="45"/>
      <c r="I94" s="45"/>
      <c r="J94" s="24">
        <f t="shared" si="28"/>
        <v>0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0</v>
      </c>
    </row>
    <row r="95" spans="1:18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2.75" customHeight="1" x14ac:dyDescent="0.2">
      <c r="A96" s="104" t="s">
        <v>89</v>
      </c>
      <c r="B96" s="105"/>
      <c r="C96" s="108" t="s">
        <v>90</v>
      </c>
      <c r="D96" s="10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13.5" customHeight="1" thickBot="1" x14ac:dyDescent="0.25">
      <c r="A97" s="106"/>
      <c r="B97" s="107"/>
      <c r="C97" s="109"/>
      <c r="D97" s="102"/>
      <c r="E97" s="21">
        <f t="shared" si="32"/>
        <v>0</v>
      </c>
      <c r="F97" s="22">
        <f t="shared" si="32"/>
        <v>0</v>
      </c>
      <c r="G97" s="22">
        <f t="shared" si="32"/>
        <v>0</v>
      </c>
      <c r="H97" s="22">
        <f t="shared" si="32"/>
        <v>0</v>
      </c>
      <c r="I97" s="22">
        <f t="shared" si="32"/>
        <v>0</v>
      </c>
      <c r="J97" s="24">
        <f t="shared" si="33"/>
        <v>0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0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93"/>
      <c r="B99" s="93"/>
      <c r="C99" s="95"/>
      <c r="D99" s="36"/>
      <c r="E99" s="42"/>
      <c r="F99" s="43"/>
      <c r="G99" s="43"/>
      <c r="H99" s="43"/>
      <c r="I99" s="43"/>
      <c r="J99" s="34">
        <f t="shared" si="33"/>
        <v>0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0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/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93"/>
      <c r="B103" s="93"/>
      <c r="C103" s="95"/>
      <c r="D103" s="36"/>
      <c r="E103" s="42"/>
      <c r="F103" s="43"/>
      <c r="G103" s="43"/>
      <c r="H103" s="43"/>
      <c r="I103" s="43"/>
      <c r="J103" s="34">
        <f t="shared" si="33"/>
        <v>0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0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93"/>
      <c r="B105" s="93"/>
      <c r="C105" s="95"/>
      <c r="D105" s="36"/>
      <c r="E105" s="42"/>
      <c r="F105" s="43"/>
      <c r="G105" s="43"/>
      <c r="H105" s="43"/>
      <c r="I105" s="43"/>
      <c r="J105" s="34">
        <f t="shared" si="33"/>
        <v>0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0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/>
      <c r="G107" s="45"/>
      <c r="H107" s="45"/>
      <c r="I107" s="45"/>
      <c r="J107" s="24">
        <f t="shared" si="33"/>
        <v>0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06"/>
      <c r="B110" s="107"/>
      <c r="C110" s="109"/>
      <c r="D110" s="102"/>
      <c r="E110" s="21">
        <f t="shared" si="37"/>
        <v>0</v>
      </c>
      <c r="F110" s="22">
        <f t="shared" si="37"/>
        <v>0</v>
      </c>
      <c r="G110" s="22">
        <f t="shared" si="37"/>
        <v>0</v>
      </c>
      <c r="H110" s="22">
        <f t="shared" si="37"/>
        <v>0</v>
      </c>
      <c r="I110" s="22">
        <f t="shared" si="37"/>
        <v>0</v>
      </c>
      <c r="J110" s="24">
        <f t="shared" si="38"/>
        <v>0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0</v>
      </c>
    </row>
    <row r="111" spans="1:17" ht="12.75" customHeight="1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/>
      <c r="H112" s="43"/>
      <c r="I112" s="43"/>
      <c r="J112" s="34">
        <f t="shared" si="38"/>
        <v>0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0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/>
      <c r="H114" s="45"/>
      <c r="I114" s="45"/>
      <c r="J114" s="24">
        <f t="shared" si="38"/>
        <v>0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si="42"/>
        <v>0</v>
      </c>
      <c r="G117" s="22">
        <f t="shared" si="42"/>
        <v>0</v>
      </c>
      <c r="H117" s="22">
        <f t="shared" si="42"/>
        <v>0</v>
      </c>
      <c r="I117" s="22">
        <f t="shared" si="42"/>
        <v>0</v>
      </c>
      <c r="J117" s="24">
        <f t="shared" si="43"/>
        <v>0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0</v>
      </c>
      <c r="P117" s="24">
        <f t="shared" si="47"/>
        <v>0</v>
      </c>
      <c r="Q117" s="25">
        <f t="shared" si="48"/>
        <v>0</v>
      </c>
    </row>
    <row r="118" spans="1:17" ht="12.75" customHeight="1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/>
      <c r="H119" s="43"/>
      <c r="I119" s="43"/>
      <c r="J119" s="34">
        <f t="shared" si="43"/>
        <v>0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0</v>
      </c>
    </row>
    <row r="120" spans="1:17" ht="12.75" customHeight="1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/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/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/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/>
      <c r="J127" s="34">
        <f t="shared" si="43"/>
        <v>0</v>
      </c>
      <c r="K127" s="42"/>
      <c r="L127" s="43"/>
      <c r="M127" s="34">
        <f t="shared" si="45"/>
        <v>0</v>
      </c>
      <c r="N127" s="55"/>
      <c r="O127" s="43"/>
      <c r="P127" s="34">
        <f t="shared" si="47"/>
        <v>0</v>
      </c>
      <c r="Q127" s="35">
        <f t="shared" si="48"/>
        <v>0</v>
      </c>
    </row>
    <row r="128" spans="1:17" ht="12.75" customHeight="1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49"/>
        <v>0</v>
      </c>
      <c r="K131" s="51"/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04" t="s">
        <v>121</v>
      </c>
      <c r="B133" s="105"/>
      <c r="C133" s="108" t="s">
        <v>122</v>
      </c>
      <c r="D133" s="10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13"/>
      <c r="B134" s="114"/>
      <c r="C134" s="115"/>
      <c r="D134" s="111"/>
      <c r="E134" s="31">
        <f t="shared" si="52"/>
        <v>0</v>
      </c>
      <c r="F134" s="32">
        <f t="shared" si="52"/>
        <v>0</v>
      </c>
      <c r="G134" s="32">
        <f t="shared" si="52"/>
        <v>0</v>
      </c>
      <c r="H134" s="32">
        <f t="shared" si="52"/>
        <v>0</v>
      </c>
      <c r="I134" s="32">
        <f t="shared" si="52"/>
        <v>0</v>
      </c>
      <c r="J134" s="33">
        <f t="shared" si="53"/>
        <v>0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0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91"/>
      <c r="B136" s="93"/>
      <c r="C136" s="95"/>
      <c r="D136" s="36"/>
      <c r="E136" s="42"/>
      <c r="F136" s="43"/>
      <c r="G136" s="43"/>
      <c r="H136" s="43"/>
      <c r="I136" s="43"/>
      <c r="J136" s="34">
        <f t="shared" si="53"/>
        <v>0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0</v>
      </c>
    </row>
    <row r="137" spans="1:17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x14ac:dyDescent="0.2">
      <c r="A138" s="91"/>
      <c r="B138" s="93"/>
      <c r="C138" s="95"/>
      <c r="D138" s="11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idden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idden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92"/>
      <c r="B144" s="94"/>
      <c r="C144" s="96"/>
      <c r="D144" s="50"/>
      <c r="E144" s="51"/>
      <c r="F144" s="45"/>
      <c r="G144" s="45"/>
      <c r="H144" s="45"/>
      <c r="I144" s="45"/>
      <c r="J144" s="23">
        <f t="shared" si="53"/>
        <v>0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0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04" t="s">
        <v>135</v>
      </c>
      <c r="B146" s="105"/>
      <c r="C146" s="108" t="s">
        <v>136</v>
      </c>
      <c r="D146" s="11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06"/>
      <c r="B147" s="107"/>
      <c r="C147" s="109"/>
      <c r="D147" s="117"/>
      <c r="E147" s="21">
        <f t="shared" si="57"/>
        <v>0</v>
      </c>
      <c r="F147" s="22">
        <f t="shared" si="57"/>
        <v>0</v>
      </c>
      <c r="G147" s="22">
        <f t="shared" si="57"/>
        <v>0</v>
      </c>
      <c r="H147" s="22">
        <f t="shared" si="57"/>
        <v>0</v>
      </c>
      <c r="I147" s="22">
        <f>I149+I151+I153+I155</f>
        <v>0</v>
      </c>
      <c r="J147" s="24">
        <f>SUM(E147:I147)</f>
        <v>0</v>
      </c>
      <c r="K147" s="53">
        <f>K149+K151+K153+K155</f>
        <v>0</v>
      </c>
      <c r="L147" s="22">
        <f>L149+L151+L153+L155</f>
        <v>0</v>
      </c>
      <c r="M147" s="24">
        <f t="shared" si="58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0</v>
      </c>
    </row>
    <row r="148" spans="1:17" ht="12.75" customHeight="1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/>
      <c r="I149" s="43"/>
      <c r="J149" s="34">
        <f t="shared" si="60"/>
        <v>0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0</v>
      </c>
    </row>
    <row r="150" spans="1:17" ht="12.75" customHeight="1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/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/>
      <c r="H153" s="43"/>
      <c r="I153" s="43"/>
      <c r="J153" s="34">
        <f>SUM(E153:I153)</f>
        <v>0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0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60"/>
        <v>0</v>
      </c>
      <c r="K155" s="56"/>
      <c r="L155" s="45"/>
      <c r="M155" s="24">
        <f t="shared" si="58"/>
        <v>0</v>
      </c>
      <c r="N155" s="56"/>
      <c r="O155" s="45"/>
      <c r="P155" s="24">
        <f t="shared" si="59"/>
        <v>0</v>
      </c>
      <c r="Q155" s="25">
        <f t="shared" si="61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0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0" si="65">SUM(K157:L157)</f>
        <v>5000</v>
      </c>
      <c r="N157" s="52">
        <f t="shared" ref="N157:O158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13"/>
      <c r="B158" s="114"/>
      <c r="C158" s="115"/>
      <c r="D158" s="111"/>
      <c r="E158" s="31">
        <f t="shared" ref="E158:I158" si="68">E160+E162+E164+E166+E168+E170+E172++E174+E176+E178</f>
        <v>0</v>
      </c>
      <c r="F158" s="32">
        <f t="shared" si="68"/>
        <v>0</v>
      </c>
      <c r="G158" s="32">
        <f t="shared" si="68"/>
        <v>0</v>
      </c>
      <c r="H158" s="32">
        <f t="shared" si="68"/>
        <v>0</v>
      </c>
      <c r="I158" s="32">
        <f t="shared" si="68"/>
        <v>0</v>
      </c>
      <c r="J158" s="34">
        <f t="shared" si="63"/>
        <v>0</v>
      </c>
      <c r="K158" s="57">
        <f t="shared" ref="K158:L158" si="69">K160+K162+K164+K166+K168+K170+K172++K174+K176+K178</f>
        <v>0</v>
      </c>
      <c r="L158" s="32">
        <f t="shared" si="69"/>
        <v>0</v>
      </c>
      <c r="M158" s="34">
        <f t="shared" si="65"/>
        <v>0</v>
      </c>
      <c r="N158" s="57">
        <f t="shared" si="66"/>
        <v>0</v>
      </c>
      <c r="O158" s="32">
        <f t="shared" si="66"/>
        <v>0</v>
      </c>
      <c r="P158" s="34">
        <f t="shared" ref="P158:P170" si="70">SUM(N158:O158)</f>
        <v>0</v>
      </c>
      <c r="Q158" s="35">
        <f t="shared" si="67"/>
        <v>0</v>
      </c>
    </row>
    <row r="159" spans="1:17" ht="12.75" customHeight="1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0"/>
        <v>0</v>
      </c>
      <c r="Q159" s="30">
        <f t="shared" si="67"/>
        <v>41527</v>
      </c>
    </row>
    <row r="160" spans="1:17" x14ac:dyDescent="0.2">
      <c r="A160" s="91"/>
      <c r="B160" s="93"/>
      <c r="C160" s="95"/>
      <c r="D160" s="36"/>
      <c r="E160" s="42"/>
      <c r="F160" s="43"/>
      <c r="G160" s="43"/>
      <c r="H160" s="43"/>
      <c r="I160" s="43"/>
      <c r="J160" s="34">
        <f t="shared" si="63"/>
        <v>0</v>
      </c>
      <c r="K160" s="42"/>
      <c r="L160" s="43"/>
      <c r="M160" s="34">
        <f t="shared" si="65"/>
        <v>0</v>
      </c>
      <c r="N160" s="55"/>
      <c r="O160" s="43"/>
      <c r="P160" s="34">
        <f t="shared" si="70"/>
        <v>0</v>
      </c>
      <c r="Q160" s="35">
        <f t="shared" si="67"/>
        <v>0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0"/>
        <v>0</v>
      </c>
      <c r="Q161" s="41">
        <f t="shared" si="67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/>
      <c r="H162" s="43"/>
      <c r="I162" s="43"/>
      <c r="J162" s="34">
        <f t="shared" si="63"/>
        <v>0</v>
      </c>
      <c r="K162" s="55"/>
      <c r="L162" s="43"/>
      <c r="M162" s="34">
        <f t="shared" si="65"/>
        <v>0</v>
      </c>
      <c r="N162" s="55"/>
      <c r="O162" s="43"/>
      <c r="P162" s="34">
        <f t="shared" si="70"/>
        <v>0</v>
      </c>
      <c r="Q162" s="35">
        <f t="shared" si="67"/>
        <v>0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7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/>
      <c r="H164" s="43"/>
      <c r="I164" s="43"/>
      <c r="J164" s="34">
        <f t="shared" si="63"/>
        <v>0</v>
      </c>
      <c r="K164" s="55"/>
      <c r="L164" s="43"/>
      <c r="M164" s="34">
        <f t="shared" si="65"/>
        <v>0</v>
      </c>
      <c r="N164" s="55"/>
      <c r="O164" s="43"/>
      <c r="P164" s="34">
        <f t="shared" si="70"/>
        <v>0</v>
      </c>
      <c r="Q164" s="35">
        <f t="shared" si="67"/>
        <v>0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/>
      <c r="H166" s="43"/>
      <c r="I166" s="43"/>
      <c r="J166" s="34">
        <f t="shared" si="63"/>
        <v>0</v>
      </c>
      <c r="K166" s="55"/>
      <c r="L166" s="43"/>
      <c r="M166" s="34">
        <f t="shared" ref="M166" si="71">SUM(K166:L166)</f>
        <v>0</v>
      </c>
      <c r="N166" s="55"/>
      <c r="O166" s="43"/>
      <c r="P166" s="34">
        <f t="shared" ref="P166" si="72">SUM(N166:O166)</f>
        <v>0</v>
      </c>
      <c r="Q166" s="35">
        <f t="shared" si="67"/>
        <v>0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/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0"/>
        <v>0</v>
      </c>
      <c r="Q169" s="41">
        <f t="shared" si="67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3"/>
        <v>0</v>
      </c>
      <c r="K170" s="55"/>
      <c r="L170" s="43"/>
      <c r="M170" s="34">
        <f t="shared" si="65"/>
        <v>0</v>
      </c>
      <c r="N170" s="55"/>
      <c r="O170" s="43"/>
      <c r="P170" s="34">
        <f t="shared" si="70"/>
        <v>0</v>
      </c>
      <c r="Q170" s="35">
        <f t="shared" si="67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3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4">SUM(N171:O171)</f>
        <v>0</v>
      </c>
      <c r="Q171" s="41">
        <f t="shared" si="67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/>
      <c r="H172" s="43"/>
      <c r="I172" s="43"/>
      <c r="J172" s="34">
        <f t="shared" ref="J172:J178" si="75">SUM(E172:I172)</f>
        <v>0</v>
      </c>
      <c r="K172" s="55"/>
      <c r="L172" s="43"/>
      <c r="M172" s="34">
        <f t="shared" ref="M172:M178" si="76">SUM(K172:L172)</f>
        <v>0</v>
      </c>
      <c r="N172" s="55"/>
      <c r="O172" s="43"/>
      <c r="P172" s="34">
        <f t="shared" ref="P172" si="77">SUM(N172:O172)</f>
        <v>0</v>
      </c>
      <c r="Q172" s="35">
        <f t="shared" si="67"/>
        <v>0</v>
      </c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8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9">SUM(N173:O173)</f>
        <v>0</v>
      </c>
      <c r="Q173" s="41">
        <f t="shared" si="67"/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/>
      <c r="H174" s="43"/>
      <c r="I174" s="43"/>
      <c r="J174" s="34">
        <f t="shared" si="75"/>
        <v>0</v>
      </c>
      <c r="K174" s="55"/>
      <c r="L174" s="43"/>
      <c r="M174" s="34">
        <f t="shared" si="76"/>
        <v>0</v>
      </c>
      <c r="N174" s="55"/>
      <c r="O174" s="43"/>
      <c r="P174" s="34">
        <f t="shared" ref="P174" si="80">SUM(N174:O174)</f>
        <v>0</v>
      </c>
      <c r="Q174" s="35">
        <f t="shared" si="67"/>
        <v>0</v>
      </c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1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2">SUM(N175:O175)</f>
        <v>0</v>
      </c>
      <c r="Q175" s="41">
        <f t="shared" si="67"/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/>
      <c r="H176" s="43"/>
      <c r="I176" s="43"/>
      <c r="J176" s="34">
        <f t="shared" si="75"/>
        <v>0</v>
      </c>
      <c r="K176" s="55"/>
      <c r="L176" s="43"/>
      <c r="M176" s="34">
        <f t="shared" si="76"/>
        <v>0</v>
      </c>
      <c r="N176" s="55"/>
      <c r="O176" s="43"/>
      <c r="P176" s="34">
        <f t="shared" ref="P176:P178" si="83">SUM(N176:O176)</f>
        <v>0</v>
      </c>
      <c r="Q176" s="35">
        <f t="shared" si="67"/>
        <v>0</v>
      </c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75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3"/>
        <v>0</v>
      </c>
      <c r="Q177" s="41">
        <f t="shared" si="67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/>
      <c r="H178" s="45"/>
      <c r="I178" s="45"/>
      <c r="J178" s="24">
        <f t="shared" si="75"/>
        <v>0</v>
      </c>
      <c r="K178" s="56"/>
      <c r="L178" s="45"/>
      <c r="M178" s="24">
        <f t="shared" si="76"/>
        <v>0</v>
      </c>
      <c r="N178" s="56"/>
      <c r="O178" s="45"/>
      <c r="P178" s="24">
        <f t="shared" si="83"/>
        <v>0</v>
      </c>
      <c r="Q178" s="25">
        <f t="shared" si="67"/>
        <v>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 customHeight="1" x14ac:dyDescent="0.2">
      <c r="A180" s="104" t="s">
        <v>149</v>
      </c>
      <c r="B180" s="105"/>
      <c r="C180" s="108" t="s">
        <v>150</v>
      </c>
      <c r="D180" s="101"/>
      <c r="E180" s="16">
        <f>E182+E184+E186+E188++E202+E204+E206+E214+E216</f>
        <v>92946</v>
      </c>
      <c r="F180" s="17">
        <f t="shared" ref="F180:H180" si="84">F182+F184+F186+F188++F202+F204+F206+F214+F216</f>
        <v>32489</v>
      </c>
      <c r="G180" s="17">
        <f>G182+G184+G186+G188++G202+G204+G206+G214+G216</f>
        <v>283009</v>
      </c>
      <c r="H180" s="17">
        <f t="shared" si="84"/>
        <v>500</v>
      </c>
      <c r="I180" s="17">
        <f>I182+I184+I186+I188++I202+I204+I206+I214+I216</f>
        <v>600</v>
      </c>
      <c r="J180" s="19">
        <f>SUM(E180:I180)</f>
        <v>409544</v>
      </c>
      <c r="K180" s="52">
        <f>K182+K184+K186+K188++K202+K204+K206+K214+K216</f>
        <v>408307</v>
      </c>
      <c r="L180" s="17">
        <f>L182+L184+L186+L188++L202+L204+L206+L214+L216</f>
        <v>0</v>
      </c>
      <c r="M180" s="19">
        <f t="shared" ref="M180:M207" si="85">SUM(K180:L180)</f>
        <v>408307</v>
      </c>
      <c r="N180" s="52">
        <f>N182+N184+N186+N188++N202+N204+N206+N214+N216</f>
        <v>0</v>
      </c>
      <c r="O180" s="17">
        <f>O182+O184+O186+O188++O202+O204+O206+O214+O216</f>
        <v>90700</v>
      </c>
      <c r="P180" s="19">
        <f>SUM(N180:O180)</f>
        <v>90700</v>
      </c>
      <c r="Q180" s="20">
        <f>P180+M180+J180</f>
        <v>908551</v>
      </c>
    </row>
    <row r="181" spans="1:17" ht="13.5" customHeight="1" thickBot="1" x14ac:dyDescent="0.25">
      <c r="A181" s="106"/>
      <c r="B181" s="107"/>
      <c r="C181" s="109"/>
      <c r="D181" s="102"/>
      <c r="E181" s="21">
        <f t="shared" ref="E181:I181" si="86">E183+E185+E187+E189++E203+E205+E207+E215+E217</f>
        <v>0</v>
      </c>
      <c r="F181" s="22">
        <f t="shared" si="86"/>
        <v>0</v>
      </c>
      <c r="G181" s="22">
        <f t="shared" si="86"/>
        <v>0</v>
      </c>
      <c r="H181" s="22">
        <f t="shared" si="86"/>
        <v>0</v>
      </c>
      <c r="I181" s="22">
        <f t="shared" si="86"/>
        <v>0</v>
      </c>
      <c r="J181" s="24">
        <f t="shared" ref="J181:J217" si="87">SUM(E181:I181)</f>
        <v>0</v>
      </c>
      <c r="K181" s="53">
        <f t="shared" ref="K181:L181" si="88">K183+K185+K187+K189++K203+K205+K207+K215+K217</f>
        <v>0</v>
      </c>
      <c r="L181" s="22">
        <f t="shared" si="88"/>
        <v>0</v>
      </c>
      <c r="M181" s="24">
        <f t="shared" si="85"/>
        <v>0</v>
      </c>
      <c r="N181" s="53">
        <f>N183+N185+N187+N189++N203+N205+N207+N215+N217</f>
        <v>0</v>
      </c>
      <c r="O181" s="22">
        <f t="shared" ref="O181" si="89">O183+O185+O187+O189++O203+O205+O207+O215+O217</f>
        <v>0</v>
      </c>
      <c r="P181" s="24">
        <f t="shared" ref="P181:P217" si="90">SUM(N181:O181)</f>
        <v>0</v>
      </c>
      <c r="Q181" s="25">
        <f t="shared" ref="Q181:Q217" si="91">P181+M181+J181</f>
        <v>0</v>
      </c>
    </row>
    <row r="182" spans="1:17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87"/>
        <v>76516</v>
      </c>
      <c r="K182" s="54">
        <v>0</v>
      </c>
      <c r="L182" s="27">
        <v>0</v>
      </c>
      <c r="M182" s="29">
        <f t="shared" si="85"/>
        <v>0</v>
      </c>
      <c r="N182" s="54">
        <v>0</v>
      </c>
      <c r="O182" s="27">
        <v>0</v>
      </c>
      <c r="P182" s="29">
        <f t="shared" si="90"/>
        <v>0</v>
      </c>
      <c r="Q182" s="30">
        <f t="shared" si="91"/>
        <v>76516</v>
      </c>
    </row>
    <row r="183" spans="1:17" x14ac:dyDescent="0.2">
      <c r="A183" s="103"/>
      <c r="B183" s="93"/>
      <c r="C183" s="95"/>
      <c r="D183" s="36"/>
      <c r="E183" s="42"/>
      <c r="F183" s="43"/>
      <c r="G183" s="43"/>
      <c r="H183" s="43"/>
      <c r="I183" s="43"/>
      <c r="J183" s="34">
        <f t="shared" si="87"/>
        <v>0</v>
      </c>
      <c r="K183" s="55"/>
      <c r="L183" s="43"/>
      <c r="M183" s="34">
        <f t="shared" si="85"/>
        <v>0</v>
      </c>
      <c r="N183" s="55"/>
      <c r="O183" s="43"/>
      <c r="P183" s="34">
        <f t="shared" si="90"/>
        <v>0</v>
      </c>
      <c r="Q183" s="35">
        <f t="shared" si="91"/>
        <v>0</v>
      </c>
    </row>
    <row r="184" spans="1:17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87"/>
        <v>2300</v>
      </c>
      <c r="K184" s="44">
        <v>0</v>
      </c>
      <c r="L184" s="38">
        <v>0</v>
      </c>
      <c r="M184" s="40">
        <f t="shared" si="85"/>
        <v>0</v>
      </c>
      <c r="N184" s="44">
        <v>0</v>
      </c>
      <c r="O184" s="38">
        <v>0</v>
      </c>
      <c r="P184" s="40">
        <f t="shared" si="90"/>
        <v>0</v>
      </c>
      <c r="Q184" s="41">
        <f t="shared" si="91"/>
        <v>2300</v>
      </c>
    </row>
    <row r="185" spans="1:17" x14ac:dyDescent="0.2">
      <c r="A185" s="91"/>
      <c r="B185" s="93"/>
      <c r="C185" s="95"/>
      <c r="D185" s="36"/>
      <c r="E185" s="42"/>
      <c r="F185" s="43"/>
      <c r="G185" s="43"/>
      <c r="H185" s="43"/>
      <c r="I185" s="43"/>
      <c r="J185" s="34">
        <f t="shared" si="87"/>
        <v>0</v>
      </c>
      <c r="K185" s="55"/>
      <c r="L185" s="43"/>
      <c r="M185" s="34">
        <f t="shared" si="85"/>
        <v>0</v>
      </c>
      <c r="N185" s="55"/>
      <c r="O185" s="43"/>
      <c r="P185" s="34">
        <f t="shared" si="90"/>
        <v>0</v>
      </c>
      <c r="Q185" s="35">
        <f t="shared" si="91"/>
        <v>0</v>
      </c>
    </row>
    <row r="186" spans="1:17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87"/>
        <v>17100</v>
      </c>
      <c r="K186" s="44">
        <v>0</v>
      </c>
      <c r="L186" s="38">
        <v>0</v>
      </c>
      <c r="M186" s="40">
        <f t="shared" si="85"/>
        <v>0</v>
      </c>
      <c r="N186" s="44">
        <v>0</v>
      </c>
      <c r="O186" s="38">
        <v>0</v>
      </c>
      <c r="P186" s="40">
        <f t="shared" si="90"/>
        <v>0</v>
      </c>
      <c r="Q186" s="41">
        <f t="shared" si="91"/>
        <v>17100</v>
      </c>
    </row>
    <row r="187" spans="1:17" x14ac:dyDescent="0.2">
      <c r="A187" s="91"/>
      <c r="B187" s="93"/>
      <c r="C187" s="95"/>
      <c r="D187" s="36"/>
      <c r="E187" s="42"/>
      <c r="F187" s="43"/>
      <c r="G187" s="43"/>
      <c r="H187" s="43"/>
      <c r="I187" s="43"/>
      <c r="J187" s="34">
        <f t="shared" si="87"/>
        <v>0</v>
      </c>
      <c r="K187" s="55"/>
      <c r="L187" s="43"/>
      <c r="M187" s="34">
        <f t="shared" si="85"/>
        <v>0</v>
      </c>
      <c r="N187" s="55"/>
      <c r="O187" s="43"/>
      <c r="P187" s="34">
        <f t="shared" si="90"/>
        <v>0</v>
      </c>
      <c r="Q187" s="35">
        <f t="shared" si="91"/>
        <v>0</v>
      </c>
    </row>
    <row r="188" spans="1:17" ht="12.75" customHeight="1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E190+E192+E194+E196+E198+E200</f>
        <v>0</v>
      </c>
      <c r="F188" s="38">
        <f t="shared" ref="F188:I188" si="92">F190+F192+F194+F196+F198+F200</f>
        <v>0</v>
      </c>
      <c r="G188" s="38">
        <f t="shared" si="92"/>
        <v>13000</v>
      </c>
      <c r="H188" s="38">
        <f t="shared" si="92"/>
        <v>0</v>
      </c>
      <c r="I188" s="38">
        <f t="shared" si="92"/>
        <v>600</v>
      </c>
      <c r="J188" s="29">
        <f t="shared" si="87"/>
        <v>13600</v>
      </c>
      <c r="K188" s="44">
        <f t="shared" ref="K188:L189" si="93">K190+K192+K194+K196+K198+K200</f>
        <v>0</v>
      </c>
      <c r="L188" s="38">
        <f t="shared" si="93"/>
        <v>0</v>
      </c>
      <c r="M188" s="40">
        <f t="shared" si="85"/>
        <v>0</v>
      </c>
      <c r="N188" s="44">
        <f t="shared" ref="N188:O189" si="94">N190+N192+N194+N196+N198+N200</f>
        <v>0</v>
      </c>
      <c r="O188" s="38">
        <f>O190+O192+O194+O196+O198+O200</f>
        <v>90700</v>
      </c>
      <c r="P188" s="40">
        <f t="shared" si="90"/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42">
        <f t="shared" ref="E189:I189" si="95">E191+E193+E195+E197+E199+E201</f>
        <v>0</v>
      </c>
      <c r="F189" s="57">
        <f t="shared" si="95"/>
        <v>0</v>
      </c>
      <c r="G189" s="57">
        <f t="shared" si="95"/>
        <v>0</v>
      </c>
      <c r="H189" s="57">
        <f t="shared" si="95"/>
        <v>0</v>
      </c>
      <c r="I189" s="57">
        <f t="shared" si="95"/>
        <v>0</v>
      </c>
      <c r="J189" s="34">
        <f t="shared" si="87"/>
        <v>0</v>
      </c>
      <c r="K189" s="57">
        <f t="shared" si="93"/>
        <v>0</v>
      </c>
      <c r="L189" s="32">
        <f t="shared" si="93"/>
        <v>0</v>
      </c>
      <c r="M189" s="34">
        <f t="shared" si="85"/>
        <v>0</v>
      </c>
      <c r="N189" s="57">
        <f t="shared" si="94"/>
        <v>0</v>
      </c>
      <c r="O189" s="32">
        <f t="shared" si="94"/>
        <v>0</v>
      </c>
      <c r="P189" s="34">
        <f t="shared" si="90"/>
        <v>0</v>
      </c>
      <c r="Q189" s="35">
        <f t="shared" ref="Q189:Q201" si="96">P189+M189+J189</f>
        <v>0</v>
      </c>
    </row>
    <row r="190" spans="1:17" ht="12.75" customHeight="1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87"/>
        <v>1500</v>
      </c>
      <c r="K190" s="44">
        <v>0</v>
      </c>
      <c r="L190" s="38">
        <v>0</v>
      </c>
      <c r="M190" s="40">
        <f t="shared" si="85"/>
        <v>0</v>
      </c>
      <c r="N190" s="44">
        <v>0</v>
      </c>
      <c r="O190" s="38">
        <v>10000</v>
      </c>
      <c r="P190" s="40">
        <f t="shared" si="90"/>
        <v>10000</v>
      </c>
      <c r="Q190" s="41">
        <f t="shared" si="96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/>
      <c r="H191" s="43"/>
      <c r="I191" s="43"/>
      <c r="J191" s="34">
        <f t="shared" si="87"/>
        <v>0</v>
      </c>
      <c r="K191" s="55"/>
      <c r="L191" s="43"/>
      <c r="M191" s="34">
        <f t="shared" si="85"/>
        <v>0</v>
      </c>
      <c r="N191" s="55"/>
      <c r="O191" s="43"/>
      <c r="P191" s="34">
        <f t="shared" si="90"/>
        <v>0</v>
      </c>
      <c r="Q191" s="35">
        <f t="shared" si="96"/>
        <v>0</v>
      </c>
    </row>
    <row r="192" spans="1:17" ht="12.75" customHeight="1" x14ac:dyDescent="0.2">
      <c r="A192" s="91"/>
      <c r="B192" s="93" t="s">
        <v>281</v>
      </c>
      <c r="C192" s="95" t="s">
        <v>287</v>
      </c>
      <c r="D192" s="36" t="s">
        <v>120</v>
      </c>
      <c r="E192" s="37">
        <v>0</v>
      </c>
      <c r="F192" s="38">
        <v>0</v>
      </c>
      <c r="G192" s="38">
        <v>2100</v>
      </c>
      <c r="H192" s="38">
        <v>0</v>
      </c>
      <c r="I192" s="38">
        <v>0</v>
      </c>
      <c r="J192" s="29">
        <f t="shared" si="87"/>
        <v>2100</v>
      </c>
      <c r="K192" s="44">
        <v>0</v>
      </c>
      <c r="L192" s="38">
        <v>0</v>
      </c>
      <c r="M192" s="40">
        <f t="shared" si="85"/>
        <v>0</v>
      </c>
      <c r="N192" s="44">
        <v>0</v>
      </c>
      <c r="O192" s="38">
        <v>53376</v>
      </c>
      <c r="P192" s="40">
        <f t="shared" si="90"/>
        <v>53376</v>
      </c>
      <c r="Q192" s="41">
        <f t="shared" si="96"/>
        <v>55476</v>
      </c>
    </row>
    <row r="193" spans="1:17" x14ac:dyDescent="0.2">
      <c r="A193" s="91"/>
      <c r="B193" s="93"/>
      <c r="C193" s="95"/>
      <c r="D193" s="36"/>
      <c r="E193" s="42"/>
      <c r="F193" s="43"/>
      <c r="G193" s="43"/>
      <c r="H193" s="43"/>
      <c r="I193" s="43"/>
      <c r="J193" s="34">
        <f t="shared" si="87"/>
        <v>0</v>
      </c>
      <c r="K193" s="55"/>
      <c r="L193" s="43"/>
      <c r="M193" s="34">
        <f t="shared" si="85"/>
        <v>0</v>
      </c>
      <c r="N193" s="55"/>
      <c r="O193" s="43"/>
      <c r="P193" s="34">
        <f t="shared" si="90"/>
        <v>0</v>
      </c>
      <c r="Q193" s="35">
        <f t="shared" si="96"/>
        <v>0</v>
      </c>
    </row>
    <row r="194" spans="1:17" ht="12.75" customHeight="1" x14ac:dyDescent="0.2">
      <c r="A194" s="91"/>
      <c r="B194" s="93" t="s">
        <v>281</v>
      </c>
      <c r="C194" s="95" t="s">
        <v>288</v>
      </c>
      <c r="D194" s="36" t="s">
        <v>120</v>
      </c>
      <c r="E194" s="37">
        <v>0</v>
      </c>
      <c r="F194" s="38">
        <v>0</v>
      </c>
      <c r="G194" s="38">
        <v>2500</v>
      </c>
      <c r="H194" s="38">
        <v>0</v>
      </c>
      <c r="I194" s="38">
        <v>0</v>
      </c>
      <c r="J194" s="29">
        <f t="shared" si="87"/>
        <v>2500</v>
      </c>
      <c r="K194" s="44">
        <v>0</v>
      </c>
      <c r="L194" s="38">
        <v>0</v>
      </c>
      <c r="M194" s="40">
        <f t="shared" ref="M194:M195" si="97">SUM(K194:L194)</f>
        <v>0</v>
      </c>
      <c r="N194" s="44">
        <v>0</v>
      </c>
      <c r="O194" s="38">
        <v>11244</v>
      </c>
      <c r="P194" s="40">
        <f t="shared" ref="P194:P195" si="98">SUM(N194:O194)</f>
        <v>11244</v>
      </c>
      <c r="Q194" s="41">
        <f t="shared" si="96"/>
        <v>13744</v>
      </c>
    </row>
    <row r="195" spans="1:17" x14ac:dyDescent="0.2">
      <c r="A195" s="91"/>
      <c r="B195" s="93"/>
      <c r="C195" s="95"/>
      <c r="D195" s="36"/>
      <c r="E195" s="42"/>
      <c r="F195" s="43"/>
      <c r="G195" s="43"/>
      <c r="H195" s="43"/>
      <c r="I195" s="43"/>
      <c r="J195" s="34">
        <f t="shared" si="87"/>
        <v>0</v>
      </c>
      <c r="K195" s="55"/>
      <c r="L195" s="43"/>
      <c r="M195" s="34">
        <f t="shared" si="97"/>
        <v>0</v>
      </c>
      <c r="N195" s="55"/>
      <c r="O195" s="43"/>
      <c r="P195" s="34">
        <f t="shared" si="98"/>
        <v>0</v>
      </c>
      <c r="Q195" s="35">
        <f t="shared" si="96"/>
        <v>0</v>
      </c>
    </row>
    <row r="196" spans="1:17" ht="12.75" customHeight="1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87"/>
        <v>900</v>
      </c>
      <c r="K196" s="44">
        <v>0</v>
      </c>
      <c r="L196" s="38">
        <v>0</v>
      </c>
      <c r="M196" s="40">
        <f t="shared" si="85"/>
        <v>0</v>
      </c>
      <c r="N196" s="44">
        <v>0</v>
      </c>
      <c r="O196" s="38">
        <v>16080</v>
      </c>
      <c r="P196" s="40">
        <f t="shared" si="90"/>
        <v>16080</v>
      </c>
      <c r="Q196" s="41">
        <f t="shared" si="96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/>
      <c r="H197" s="43"/>
      <c r="I197" s="43"/>
      <c r="J197" s="34">
        <f t="shared" si="87"/>
        <v>0</v>
      </c>
      <c r="K197" s="55"/>
      <c r="L197" s="43"/>
      <c r="M197" s="34">
        <f t="shared" si="85"/>
        <v>0</v>
      </c>
      <c r="N197" s="55"/>
      <c r="O197" s="43"/>
      <c r="P197" s="34">
        <f t="shared" si="90"/>
        <v>0</v>
      </c>
      <c r="Q197" s="35">
        <f t="shared" si="96"/>
        <v>0</v>
      </c>
    </row>
    <row r="198" spans="1:17" ht="12.75" customHeight="1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ref="J198:J201" si="99">SUM(E198:I198)</f>
        <v>6600</v>
      </c>
      <c r="K198" s="44">
        <v>0</v>
      </c>
      <c r="L198" s="38">
        <v>0</v>
      </c>
      <c r="M198" s="40">
        <f t="shared" ref="M198:M201" si="100">SUM(K198:L198)</f>
        <v>0</v>
      </c>
      <c r="N198" s="44">
        <v>0</v>
      </c>
      <c r="O198" s="38">
        <v>0</v>
      </c>
      <c r="P198" s="40">
        <f t="shared" ref="P198:P201" si="101">SUM(N198:O198)</f>
        <v>0</v>
      </c>
      <c r="Q198" s="41">
        <f t="shared" si="96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/>
      <c r="H199" s="43"/>
      <c r="I199" s="43">
        <v>0</v>
      </c>
      <c r="J199" s="34">
        <f t="shared" si="99"/>
        <v>0</v>
      </c>
      <c r="K199" s="55"/>
      <c r="L199" s="43"/>
      <c r="M199" s="34">
        <f t="shared" si="100"/>
        <v>0</v>
      </c>
      <c r="N199" s="55"/>
      <c r="O199" s="43"/>
      <c r="P199" s="34">
        <f t="shared" si="101"/>
        <v>0</v>
      </c>
      <c r="Q199" s="35">
        <f t="shared" si="96"/>
        <v>0</v>
      </c>
    </row>
    <row r="200" spans="1:17" x14ac:dyDescent="0.2">
      <c r="A200" s="91"/>
      <c r="B200" s="93" t="s">
        <v>157</v>
      </c>
      <c r="C200" s="95" t="s">
        <v>308</v>
      </c>
      <c r="D200" s="36" t="s">
        <v>120</v>
      </c>
      <c r="E200" s="37">
        <v>0</v>
      </c>
      <c r="F200" s="38">
        <v>0</v>
      </c>
      <c r="G200" s="38">
        <v>0</v>
      </c>
      <c r="H200" s="38">
        <v>0</v>
      </c>
      <c r="I200" s="38">
        <v>0</v>
      </c>
      <c r="J200" s="29">
        <f t="shared" si="99"/>
        <v>0</v>
      </c>
      <c r="K200" s="44">
        <v>0</v>
      </c>
      <c r="L200" s="38">
        <v>0</v>
      </c>
      <c r="M200" s="40">
        <f t="shared" si="100"/>
        <v>0</v>
      </c>
      <c r="N200" s="44">
        <v>0</v>
      </c>
      <c r="O200" s="38">
        <v>0</v>
      </c>
      <c r="P200" s="40">
        <f t="shared" si="101"/>
        <v>0</v>
      </c>
      <c r="Q200" s="41">
        <f t="shared" si="96"/>
        <v>0</v>
      </c>
    </row>
    <row r="201" spans="1:17" x14ac:dyDescent="0.2">
      <c r="A201" s="91"/>
      <c r="B201" s="93"/>
      <c r="C201" s="95"/>
      <c r="D201" s="36"/>
      <c r="E201" s="42"/>
      <c r="F201" s="43"/>
      <c r="G201" s="43"/>
      <c r="H201" s="43"/>
      <c r="I201" s="43"/>
      <c r="J201" s="34">
        <f t="shared" si="99"/>
        <v>0</v>
      </c>
      <c r="K201" s="55"/>
      <c r="L201" s="43"/>
      <c r="M201" s="34">
        <f t="shared" si="100"/>
        <v>0</v>
      </c>
      <c r="N201" s="55"/>
      <c r="O201" s="43"/>
      <c r="P201" s="34">
        <f t="shared" si="101"/>
        <v>0</v>
      </c>
      <c r="Q201" s="35">
        <f t="shared" si="96"/>
        <v>0</v>
      </c>
    </row>
    <row r="202" spans="1:17" ht="12.75" customHeight="1" x14ac:dyDescent="0.2">
      <c r="A202" s="91" t="s">
        <v>159</v>
      </c>
      <c r="B202" s="93"/>
      <c r="C202" s="95" t="s">
        <v>160</v>
      </c>
      <c r="D202" s="36" t="s">
        <v>154</v>
      </c>
      <c r="E202" s="37">
        <v>0</v>
      </c>
      <c r="F202" s="38">
        <v>0</v>
      </c>
      <c r="G202" s="38">
        <v>133000</v>
      </c>
      <c r="H202" s="38">
        <v>0</v>
      </c>
      <c r="I202" s="38">
        <v>0</v>
      </c>
      <c r="J202" s="29">
        <f t="shared" si="87"/>
        <v>133000</v>
      </c>
      <c r="K202" s="44">
        <v>0</v>
      </c>
      <c r="L202" s="38">
        <v>0</v>
      </c>
      <c r="M202" s="40">
        <f t="shared" si="85"/>
        <v>0</v>
      </c>
      <c r="N202" s="44">
        <v>0</v>
      </c>
      <c r="O202" s="38">
        <v>0</v>
      </c>
      <c r="P202" s="40">
        <f t="shared" si="90"/>
        <v>0</v>
      </c>
      <c r="Q202" s="41">
        <f t="shared" si="91"/>
        <v>133000</v>
      </c>
    </row>
    <row r="203" spans="1:17" x14ac:dyDescent="0.2">
      <c r="A203" s="91"/>
      <c r="B203" s="93"/>
      <c r="C203" s="95"/>
      <c r="D203" s="36"/>
      <c r="E203" s="42"/>
      <c r="F203" s="43"/>
      <c r="G203" s="43"/>
      <c r="H203" s="43"/>
      <c r="I203" s="43"/>
      <c r="J203" s="34">
        <f t="shared" si="87"/>
        <v>0</v>
      </c>
      <c r="K203" s="55"/>
      <c r="L203" s="43"/>
      <c r="M203" s="34">
        <f t="shared" si="85"/>
        <v>0</v>
      </c>
      <c r="N203" s="55"/>
      <c r="O203" s="43"/>
      <c r="P203" s="34">
        <f t="shared" si="90"/>
        <v>0</v>
      </c>
      <c r="Q203" s="35">
        <f t="shared" si="91"/>
        <v>0</v>
      </c>
    </row>
    <row r="204" spans="1:17" x14ac:dyDescent="0.2">
      <c r="A204" s="91" t="s">
        <v>161</v>
      </c>
      <c r="B204" s="93"/>
      <c r="C204" s="95" t="s">
        <v>162</v>
      </c>
      <c r="D204" s="36" t="s">
        <v>26</v>
      </c>
      <c r="E204" s="37">
        <v>0</v>
      </c>
      <c r="F204" s="38">
        <v>0</v>
      </c>
      <c r="G204" s="38">
        <v>5500</v>
      </c>
      <c r="H204" s="38">
        <v>0</v>
      </c>
      <c r="I204" s="38">
        <v>0</v>
      </c>
      <c r="J204" s="29">
        <f t="shared" si="87"/>
        <v>5500</v>
      </c>
      <c r="K204" s="44">
        <v>7000</v>
      </c>
      <c r="L204" s="38">
        <v>0</v>
      </c>
      <c r="M204" s="40">
        <f t="shared" si="85"/>
        <v>7000</v>
      </c>
      <c r="N204" s="44">
        <v>0</v>
      </c>
      <c r="O204" s="38">
        <v>0</v>
      </c>
      <c r="P204" s="40">
        <f t="shared" si="90"/>
        <v>0</v>
      </c>
      <c r="Q204" s="41">
        <f t="shared" si="91"/>
        <v>12500</v>
      </c>
    </row>
    <row r="205" spans="1:17" x14ac:dyDescent="0.2">
      <c r="A205" s="91"/>
      <c r="B205" s="93"/>
      <c r="C205" s="95"/>
      <c r="D205" s="36"/>
      <c r="E205" s="42"/>
      <c r="F205" s="43"/>
      <c r="G205" s="43"/>
      <c r="H205" s="43"/>
      <c r="I205" s="43"/>
      <c r="J205" s="34">
        <f t="shared" si="87"/>
        <v>0</v>
      </c>
      <c r="K205" s="55"/>
      <c r="L205" s="43"/>
      <c r="M205" s="34">
        <f t="shared" si="85"/>
        <v>0</v>
      </c>
      <c r="N205" s="55"/>
      <c r="O205" s="43"/>
      <c r="P205" s="34">
        <f t="shared" si="90"/>
        <v>0</v>
      </c>
      <c r="Q205" s="35">
        <f t="shared" si="91"/>
        <v>0</v>
      </c>
    </row>
    <row r="206" spans="1:17" x14ac:dyDescent="0.2">
      <c r="A206" s="91" t="s">
        <v>163</v>
      </c>
      <c r="B206" s="93"/>
      <c r="C206" s="95" t="s">
        <v>164</v>
      </c>
      <c r="D206" s="111"/>
      <c r="E206" s="37">
        <f>E208+E210+E212</f>
        <v>0</v>
      </c>
      <c r="F206" s="38">
        <f t="shared" ref="F206:I207" si="102">F208+F210+F212</f>
        <v>0</v>
      </c>
      <c r="G206" s="38">
        <f>G208+G210+G212</f>
        <v>79500</v>
      </c>
      <c r="H206" s="38">
        <f t="shared" ref="H206:I206" si="103">H208+H210+H212</f>
        <v>0</v>
      </c>
      <c r="I206" s="38">
        <f t="shared" si="103"/>
        <v>0</v>
      </c>
      <c r="J206" s="29">
        <f t="shared" si="87"/>
        <v>79500</v>
      </c>
      <c r="K206" s="44">
        <f t="shared" ref="K206:L207" si="104">K208+K210+K212</f>
        <v>0</v>
      </c>
      <c r="L206" s="38">
        <f t="shared" si="104"/>
        <v>0</v>
      </c>
      <c r="M206" s="40">
        <f t="shared" si="85"/>
        <v>0</v>
      </c>
      <c r="N206" s="44">
        <f t="shared" ref="N206:O207" si="105">N208+N210+N212</f>
        <v>0</v>
      </c>
      <c r="O206" s="38">
        <f t="shared" si="105"/>
        <v>0</v>
      </c>
      <c r="P206" s="40">
        <f t="shared" si="90"/>
        <v>0</v>
      </c>
      <c r="Q206" s="41">
        <f>P206+M206+J206</f>
        <v>79500</v>
      </c>
    </row>
    <row r="207" spans="1:17" x14ac:dyDescent="0.2">
      <c r="A207" s="91"/>
      <c r="B207" s="93"/>
      <c r="C207" s="95"/>
      <c r="D207" s="111"/>
      <c r="E207" s="31">
        <f>E209+E211+E213</f>
        <v>0</v>
      </c>
      <c r="F207" s="32">
        <f t="shared" si="102"/>
        <v>0</v>
      </c>
      <c r="G207" s="32">
        <f t="shared" si="102"/>
        <v>0</v>
      </c>
      <c r="H207" s="32">
        <f t="shared" si="102"/>
        <v>0</v>
      </c>
      <c r="I207" s="32">
        <f t="shared" si="102"/>
        <v>0</v>
      </c>
      <c r="J207" s="34">
        <f t="shared" si="87"/>
        <v>0</v>
      </c>
      <c r="K207" s="57">
        <f t="shared" si="104"/>
        <v>0</v>
      </c>
      <c r="L207" s="32">
        <f t="shared" si="104"/>
        <v>0</v>
      </c>
      <c r="M207" s="34">
        <f t="shared" si="85"/>
        <v>0</v>
      </c>
      <c r="N207" s="57">
        <f t="shared" si="105"/>
        <v>0</v>
      </c>
      <c r="O207" s="32">
        <f t="shared" si="105"/>
        <v>0</v>
      </c>
      <c r="P207" s="34">
        <f t="shared" si="90"/>
        <v>0</v>
      </c>
      <c r="Q207" s="35">
        <f>P207+M207+J207</f>
        <v>0</v>
      </c>
    </row>
    <row r="208" spans="1:17" x14ac:dyDescent="0.2">
      <c r="A208" s="91"/>
      <c r="B208" s="93" t="s">
        <v>165</v>
      </c>
      <c r="C208" s="95" t="s">
        <v>282</v>
      </c>
      <c r="D208" s="36" t="s">
        <v>31</v>
      </c>
      <c r="E208" s="37">
        <v>0</v>
      </c>
      <c r="F208" s="38">
        <v>0</v>
      </c>
      <c r="G208" s="38">
        <v>62000</v>
      </c>
      <c r="H208" s="38">
        <v>0</v>
      </c>
      <c r="I208" s="38">
        <v>0</v>
      </c>
      <c r="J208" s="29">
        <f>SUM(E208:I208)</f>
        <v>62000</v>
      </c>
      <c r="K208" s="44">
        <v>0</v>
      </c>
      <c r="L208" s="38">
        <v>0</v>
      </c>
      <c r="M208" s="40">
        <f t="shared" ref="M208:M217" si="106">SUM(K208:L208)</f>
        <v>0</v>
      </c>
      <c r="N208" s="44">
        <v>0</v>
      </c>
      <c r="O208" s="38">
        <v>0</v>
      </c>
      <c r="P208" s="40">
        <f t="shared" si="90"/>
        <v>0</v>
      </c>
      <c r="Q208" s="41">
        <f t="shared" si="91"/>
        <v>62000</v>
      </c>
    </row>
    <row r="209" spans="1:17" x14ac:dyDescent="0.2">
      <c r="A209" s="91"/>
      <c r="B209" s="93"/>
      <c r="C209" s="9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106"/>
        <v>0</v>
      </c>
      <c r="N209" s="55"/>
      <c r="O209" s="43"/>
      <c r="P209" s="34">
        <f t="shared" si="90"/>
        <v>0</v>
      </c>
      <c r="Q209" s="35">
        <f t="shared" si="91"/>
        <v>0</v>
      </c>
    </row>
    <row r="210" spans="1:17" ht="12.75" customHeight="1" x14ac:dyDescent="0.2">
      <c r="A210" s="91"/>
      <c r="B210" s="93" t="s">
        <v>165</v>
      </c>
      <c r="C210" s="95" t="s">
        <v>283</v>
      </c>
      <c r="D210" s="36" t="s">
        <v>31</v>
      </c>
      <c r="E210" s="37">
        <v>0</v>
      </c>
      <c r="F210" s="38">
        <v>0</v>
      </c>
      <c r="G210" s="38">
        <v>8000</v>
      </c>
      <c r="H210" s="38">
        <v>0</v>
      </c>
      <c r="I210" s="38">
        <v>0</v>
      </c>
      <c r="J210" s="29">
        <f t="shared" si="87"/>
        <v>8000</v>
      </c>
      <c r="K210" s="44">
        <v>0</v>
      </c>
      <c r="L210" s="38">
        <v>0</v>
      </c>
      <c r="M210" s="40">
        <f t="shared" si="106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8000</v>
      </c>
    </row>
    <row r="211" spans="1:17" x14ac:dyDescent="0.2">
      <c r="A211" s="91"/>
      <c r="B211" s="93"/>
      <c r="C211" s="95"/>
      <c r="D211" s="36"/>
      <c r="E211" s="31"/>
      <c r="F211" s="43"/>
      <c r="G211" s="43"/>
      <c r="H211" s="43"/>
      <c r="I211" s="43"/>
      <c r="J211" s="34">
        <f t="shared" si="87"/>
        <v>0</v>
      </c>
      <c r="K211" s="55"/>
      <c r="L211" s="43"/>
      <c r="M211" s="34">
        <f t="shared" si="106"/>
        <v>0</v>
      </c>
      <c r="N211" s="55"/>
      <c r="O211" s="43"/>
      <c r="P211" s="34">
        <f t="shared" si="90"/>
        <v>0</v>
      </c>
      <c r="Q211" s="35">
        <f t="shared" si="91"/>
        <v>0</v>
      </c>
    </row>
    <row r="212" spans="1:17" x14ac:dyDescent="0.2">
      <c r="A212" s="91"/>
      <c r="B212" s="93" t="s">
        <v>165</v>
      </c>
      <c r="C212" s="95" t="s">
        <v>284</v>
      </c>
      <c r="D212" s="36" t="s">
        <v>31</v>
      </c>
      <c r="E212" s="37">
        <v>0</v>
      </c>
      <c r="F212" s="38">
        <v>0</v>
      </c>
      <c r="G212" s="38">
        <v>9500</v>
      </c>
      <c r="H212" s="38">
        <v>0</v>
      </c>
      <c r="I212" s="38">
        <v>0</v>
      </c>
      <c r="J212" s="29">
        <f t="shared" ref="J212:J213" si="107">SUM(E212:I212)</f>
        <v>9500</v>
      </c>
      <c r="K212" s="44">
        <v>0</v>
      </c>
      <c r="L212" s="38">
        <v>0</v>
      </c>
      <c r="M212" s="40">
        <f t="shared" si="106"/>
        <v>0</v>
      </c>
      <c r="N212" s="44">
        <v>0</v>
      </c>
      <c r="O212" s="38">
        <v>0</v>
      </c>
      <c r="P212" s="40">
        <f t="shared" ref="P212:P213" si="108">SUM(N212:O212)</f>
        <v>0</v>
      </c>
      <c r="Q212" s="41">
        <f t="shared" si="91"/>
        <v>9500</v>
      </c>
    </row>
    <row r="213" spans="1:17" x14ac:dyDescent="0.2">
      <c r="A213" s="91"/>
      <c r="B213" s="93"/>
      <c r="C213" s="95"/>
      <c r="D213" s="36"/>
      <c r="E213" s="31"/>
      <c r="F213" s="43"/>
      <c r="G213" s="43"/>
      <c r="H213" s="43"/>
      <c r="I213" s="43"/>
      <c r="J213" s="34">
        <f t="shared" si="107"/>
        <v>0</v>
      </c>
      <c r="K213" s="55"/>
      <c r="L213" s="43"/>
      <c r="M213" s="34">
        <f t="shared" si="106"/>
        <v>0</v>
      </c>
      <c r="N213" s="55"/>
      <c r="O213" s="43"/>
      <c r="P213" s="34">
        <f t="shared" si="108"/>
        <v>0</v>
      </c>
      <c r="Q213" s="35">
        <f t="shared" si="91"/>
        <v>0</v>
      </c>
    </row>
    <row r="214" spans="1:17" x14ac:dyDescent="0.2">
      <c r="A214" s="91" t="s">
        <v>166</v>
      </c>
      <c r="B214" s="93"/>
      <c r="C214" s="95" t="s">
        <v>285</v>
      </c>
      <c r="D214" s="36" t="s">
        <v>71</v>
      </c>
      <c r="E214" s="37">
        <v>47631</v>
      </c>
      <c r="F214" s="38">
        <v>16648</v>
      </c>
      <c r="G214" s="38">
        <v>15449</v>
      </c>
      <c r="H214" s="38">
        <v>300</v>
      </c>
      <c r="I214" s="38">
        <v>0</v>
      </c>
      <c r="J214" s="29">
        <f t="shared" si="87"/>
        <v>80028</v>
      </c>
      <c r="K214" s="44">
        <v>0</v>
      </c>
      <c r="L214" s="38">
        <v>0</v>
      </c>
      <c r="M214" s="40">
        <f t="shared" si="106"/>
        <v>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80028</v>
      </c>
    </row>
    <row r="215" spans="1:17" x14ac:dyDescent="0.2">
      <c r="A215" s="91"/>
      <c r="B215" s="93"/>
      <c r="C215" s="95"/>
      <c r="D215" s="36"/>
      <c r="E215" s="42"/>
      <c r="F215" s="43"/>
      <c r="G215" s="43"/>
      <c r="H215" s="43"/>
      <c r="I215" s="43"/>
      <c r="J215" s="34">
        <f t="shared" si="87"/>
        <v>0</v>
      </c>
      <c r="K215" s="55"/>
      <c r="L215" s="43"/>
      <c r="M215" s="34">
        <f t="shared" si="106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2">
      <c r="A216" s="91" t="s">
        <v>167</v>
      </c>
      <c r="B216" s="93"/>
      <c r="C216" s="95" t="s">
        <v>168</v>
      </c>
      <c r="D216" s="36" t="s">
        <v>71</v>
      </c>
      <c r="E216" s="37">
        <v>0</v>
      </c>
      <c r="F216" s="38">
        <v>0</v>
      </c>
      <c r="G216" s="38">
        <v>2000</v>
      </c>
      <c r="H216" s="38">
        <v>0</v>
      </c>
      <c r="I216" s="38">
        <v>0</v>
      </c>
      <c r="J216" s="29">
        <f t="shared" si="87"/>
        <v>2000</v>
      </c>
      <c r="K216" s="44">
        <v>401307</v>
      </c>
      <c r="L216" s="38">
        <v>0</v>
      </c>
      <c r="M216" s="40">
        <f t="shared" si="106"/>
        <v>401307</v>
      </c>
      <c r="N216" s="44">
        <v>0</v>
      </c>
      <c r="O216" s="38">
        <v>0</v>
      </c>
      <c r="P216" s="40">
        <f t="shared" si="90"/>
        <v>0</v>
      </c>
      <c r="Q216" s="41">
        <f t="shared" si="91"/>
        <v>403307</v>
      </c>
    </row>
    <row r="217" spans="1:17" ht="12.75" customHeight="1" thickBot="1" x14ac:dyDescent="0.25">
      <c r="A217" s="92"/>
      <c r="B217" s="94"/>
      <c r="C217" s="96"/>
      <c r="D217" s="50"/>
      <c r="E217" s="51"/>
      <c r="F217" s="45"/>
      <c r="G217" s="45"/>
      <c r="H217" s="45"/>
      <c r="I217" s="45"/>
      <c r="J217" s="24">
        <f t="shared" si="87"/>
        <v>0</v>
      </c>
      <c r="K217" s="56"/>
      <c r="L217" s="45"/>
      <c r="M217" s="24">
        <f t="shared" si="106"/>
        <v>0</v>
      </c>
      <c r="N217" s="56"/>
      <c r="O217" s="45"/>
      <c r="P217" s="24">
        <f t="shared" si="90"/>
        <v>0</v>
      </c>
      <c r="Q217" s="25">
        <f t="shared" si="91"/>
        <v>0</v>
      </c>
    </row>
    <row r="218" spans="1:17" ht="13.5" customHeight="1" thickBot="1" x14ac:dyDescent="0.25">
      <c r="D218" s="4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 customHeight="1" x14ac:dyDescent="0.2">
      <c r="A219" s="104" t="s">
        <v>169</v>
      </c>
      <c r="B219" s="105"/>
      <c r="C219" s="108" t="s">
        <v>170</v>
      </c>
      <c r="D219" s="101"/>
      <c r="E219" s="16">
        <f>E221+E223+E225+E227+E229+E231+E233+E235+E237+E239</f>
        <v>121433</v>
      </c>
      <c r="F219" s="17">
        <f t="shared" ref="F219:I220" si="109">F221+F223+F225+F227+F229+F231+F233+F235+F237+F239</f>
        <v>42490</v>
      </c>
      <c r="G219" s="17">
        <f t="shared" si="109"/>
        <v>42033</v>
      </c>
      <c r="H219" s="17">
        <f t="shared" si="109"/>
        <v>10752</v>
      </c>
      <c r="I219" s="17">
        <f t="shared" si="109"/>
        <v>0</v>
      </c>
      <c r="J219" s="19">
        <f t="shared" ref="J219:J240" si="110">SUM(E219:I219)</f>
        <v>216708</v>
      </c>
      <c r="K219" s="52">
        <f>K221+K223+K225+K227+K229+K231+K233+K235+K237+K239</f>
        <v>0</v>
      </c>
      <c r="L219" s="17">
        <f>L221+L223+L225+L227+L229+L231+L233+L235+L237+L239</f>
        <v>0</v>
      </c>
      <c r="M219" s="19">
        <f t="shared" ref="M219:M240" si="111">SUM(K219:L219)</f>
        <v>0</v>
      </c>
      <c r="N219" s="52">
        <f>N221+N223+N225+N227+N229+N231+N233+N235+N237+N239</f>
        <v>0</v>
      </c>
      <c r="O219" s="17">
        <f>O221+O223+O225+O227+O229+O231+O233+O235+O237+O239</f>
        <v>0</v>
      </c>
      <c r="P219" s="19">
        <f t="shared" ref="P219:P240" si="112">SUM(N219:O219)</f>
        <v>0</v>
      </c>
      <c r="Q219" s="20">
        <f t="shared" ref="Q219:Q240" si="113">P219+M219+J219</f>
        <v>216708</v>
      </c>
    </row>
    <row r="220" spans="1:17" ht="13.5" thickBot="1" x14ac:dyDescent="0.25">
      <c r="A220" s="106"/>
      <c r="B220" s="107"/>
      <c r="C220" s="109"/>
      <c r="D220" s="102"/>
      <c r="E220" s="21">
        <f>E222+E224+E226+E228+E230+E232+E234+E236+E238+E240</f>
        <v>0</v>
      </c>
      <c r="F220" s="22">
        <f t="shared" si="109"/>
        <v>0</v>
      </c>
      <c r="G220" s="22">
        <f t="shared" si="109"/>
        <v>0</v>
      </c>
      <c r="H220" s="22">
        <f t="shared" si="109"/>
        <v>0</v>
      </c>
      <c r="I220" s="22">
        <f t="shared" si="109"/>
        <v>0</v>
      </c>
      <c r="J220" s="24">
        <f t="shared" si="110"/>
        <v>0</v>
      </c>
      <c r="K220" s="53">
        <f>K222+K224+K226+K228+K230+K232+K234+K236+K238+K240</f>
        <v>0</v>
      </c>
      <c r="L220" s="22">
        <f>L222+L224+L226+L228+L230+L232+L234+L236+L238+L240</f>
        <v>0</v>
      </c>
      <c r="M220" s="24">
        <f t="shared" si="111"/>
        <v>0</v>
      </c>
      <c r="N220" s="53">
        <f>N222+N224+N226+N228+N230+N232+N234+N236+N238+N240</f>
        <v>0</v>
      </c>
      <c r="O220" s="22">
        <f>O222+O224+O226+O228+O230+O232+O234+O236+O238+O240</f>
        <v>0</v>
      </c>
      <c r="P220" s="24">
        <f t="shared" si="112"/>
        <v>0</v>
      </c>
      <c r="Q220" s="25">
        <f t="shared" si="113"/>
        <v>0</v>
      </c>
    </row>
    <row r="221" spans="1:17" ht="12.75" customHeight="1" x14ac:dyDescent="0.2">
      <c r="A221" s="103" t="s">
        <v>171</v>
      </c>
      <c r="B221" s="98"/>
      <c r="C221" s="100" t="s">
        <v>172</v>
      </c>
      <c r="D221" s="49" t="s">
        <v>173</v>
      </c>
      <c r="E221" s="26">
        <v>0</v>
      </c>
      <c r="F221" s="27">
        <v>0</v>
      </c>
      <c r="G221" s="27">
        <v>0</v>
      </c>
      <c r="H221" s="27">
        <v>1230</v>
      </c>
      <c r="I221" s="27">
        <v>0</v>
      </c>
      <c r="J221" s="29">
        <f t="shared" si="110"/>
        <v>1230</v>
      </c>
      <c r="K221" s="54">
        <v>0</v>
      </c>
      <c r="L221" s="27">
        <v>0</v>
      </c>
      <c r="M221" s="29">
        <f>SUM(K221:L221)</f>
        <v>0</v>
      </c>
      <c r="N221" s="54">
        <v>0</v>
      </c>
      <c r="O221" s="27">
        <v>0</v>
      </c>
      <c r="P221" s="29">
        <f t="shared" si="112"/>
        <v>0</v>
      </c>
      <c r="Q221" s="30">
        <f t="shared" si="113"/>
        <v>1230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/>
      <c r="I222" s="43"/>
      <c r="J222" s="34">
        <f t="shared" si="110"/>
        <v>0</v>
      </c>
      <c r="K222" s="55"/>
      <c r="L222" s="43"/>
      <c r="M222" s="34">
        <f t="shared" si="111"/>
        <v>0</v>
      </c>
      <c r="N222" s="55"/>
      <c r="O222" s="43"/>
      <c r="P222" s="34">
        <f t="shared" si="112"/>
        <v>0</v>
      </c>
      <c r="Q222" s="35">
        <f t="shared" si="113"/>
        <v>0</v>
      </c>
    </row>
    <row r="223" spans="1:17" x14ac:dyDescent="0.2">
      <c r="A223" s="91" t="s">
        <v>174</v>
      </c>
      <c r="B223" s="93"/>
      <c r="C223" s="95" t="s">
        <v>175</v>
      </c>
      <c r="D223" s="36" t="s">
        <v>176</v>
      </c>
      <c r="E223" s="37">
        <v>0</v>
      </c>
      <c r="F223" s="38">
        <v>0</v>
      </c>
      <c r="G223" s="38">
        <v>0</v>
      </c>
      <c r="H223" s="38">
        <v>1162</v>
      </c>
      <c r="I223" s="38">
        <v>0</v>
      </c>
      <c r="J223" s="29">
        <f t="shared" si="110"/>
        <v>1162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112"/>
        <v>0</v>
      </c>
      <c r="Q223" s="41">
        <f t="shared" si="113"/>
        <v>1162</v>
      </c>
    </row>
    <row r="224" spans="1:17" x14ac:dyDescent="0.2">
      <c r="A224" s="91"/>
      <c r="B224" s="93"/>
      <c r="C224" s="95"/>
      <c r="D224" s="36"/>
      <c r="E224" s="42"/>
      <c r="F224" s="43"/>
      <c r="G224" s="43"/>
      <c r="H224" s="43"/>
      <c r="I224" s="43"/>
      <c r="J224" s="34">
        <f t="shared" si="110"/>
        <v>0</v>
      </c>
      <c r="K224" s="55"/>
      <c r="L224" s="43"/>
      <c r="M224" s="34">
        <f t="shared" si="111"/>
        <v>0</v>
      </c>
      <c r="N224" s="55"/>
      <c r="O224" s="43"/>
      <c r="P224" s="34">
        <f t="shared" si="112"/>
        <v>0</v>
      </c>
      <c r="Q224" s="35">
        <f t="shared" si="113"/>
        <v>0</v>
      </c>
    </row>
    <row r="225" spans="1:17" ht="12.75" customHeight="1" x14ac:dyDescent="0.2">
      <c r="A225" s="91" t="s">
        <v>177</v>
      </c>
      <c r="B225" s="93"/>
      <c r="C225" s="95" t="s">
        <v>178</v>
      </c>
      <c r="D225" s="36" t="s">
        <v>173</v>
      </c>
      <c r="E225" s="37">
        <v>0</v>
      </c>
      <c r="F225" s="38">
        <v>0</v>
      </c>
      <c r="G225" s="38">
        <v>600</v>
      </c>
      <c r="H225" s="38">
        <v>0</v>
      </c>
      <c r="I225" s="38">
        <v>0</v>
      </c>
      <c r="J225" s="29">
        <f t="shared" si="110"/>
        <v>600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112"/>
        <v>0</v>
      </c>
      <c r="Q225" s="41">
        <f t="shared" si="113"/>
        <v>600</v>
      </c>
    </row>
    <row r="226" spans="1:17" x14ac:dyDescent="0.2">
      <c r="A226" s="91"/>
      <c r="B226" s="93"/>
      <c r="C226" s="95"/>
      <c r="D226" s="36"/>
      <c r="E226" s="42"/>
      <c r="F226" s="43"/>
      <c r="G226" s="43"/>
      <c r="H226" s="43"/>
      <c r="I226" s="43"/>
      <c r="J226" s="34">
        <f t="shared" si="110"/>
        <v>0</v>
      </c>
      <c r="K226" s="55"/>
      <c r="L226" s="43"/>
      <c r="M226" s="34">
        <f t="shared" si="111"/>
        <v>0</v>
      </c>
      <c r="N226" s="55"/>
      <c r="O226" s="43"/>
      <c r="P226" s="34">
        <f t="shared" si="112"/>
        <v>0</v>
      </c>
      <c r="Q226" s="35">
        <f t="shared" si="113"/>
        <v>0</v>
      </c>
    </row>
    <row r="227" spans="1:17" ht="12.75" customHeight="1" x14ac:dyDescent="0.2">
      <c r="A227" s="91" t="s">
        <v>179</v>
      </c>
      <c r="B227" s="93"/>
      <c r="C227" s="95" t="s">
        <v>180</v>
      </c>
      <c r="D227" s="36" t="s">
        <v>181</v>
      </c>
      <c r="E227" s="37">
        <v>21433</v>
      </c>
      <c r="F227" s="38">
        <v>7490</v>
      </c>
      <c r="G227" s="61">
        <v>1380</v>
      </c>
      <c r="H227" s="38">
        <v>200</v>
      </c>
      <c r="I227" s="38">
        <v>0</v>
      </c>
      <c r="J227" s="29">
        <f t="shared" si="110"/>
        <v>30503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2"/>
        <v>0</v>
      </c>
      <c r="Q227" s="41">
        <f t="shared" si="113"/>
        <v>30503</v>
      </c>
    </row>
    <row r="228" spans="1:17" x14ac:dyDescent="0.2">
      <c r="A228" s="91"/>
      <c r="B228" s="93"/>
      <c r="C228" s="95"/>
      <c r="D228" s="36"/>
      <c r="E228" s="42"/>
      <c r="F228" s="43"/>
      <c r="G228" s="43"/>
      <c r="H228" s="43"/>
      <c r="I228" s="43"/>
      <c r="J228" s="34">
        <f t="shared" si="110"/>
        <v>0</v>
      </c>
      <c r="K228" s="55"/>
      <c r="L228" s="43"/>
      <c r="M228" s="34">
        <f t="shared" si="111"/>
        <v>0</v>
      </c>
      <c r="N228" s="55"/>
      <c r="O228" s="43"/>
      <c r="P228" s="34">
        <f t="shared" si="112"/>
        <v>0</v>
      </c>
      <c r="Q228" s="35">
        <f t="shared" si="113"/>
        <v>0</v>
      </c>
    </row>
    <row r="229" spans="1:17" ht="12.75" customHeight="1" x14ac:dyDescent="0.2">
      <c r="A229" s="91" t="s">
        <v>179</v>
      </c>
      <c r="B229" s="93"/>
      <c r="C229" s="95" t="s">
        <v>180</v>
      </c>
      <c r="D229" s="36" t="s">
        <v>182</v>
      </c>
      <c r="E229" s="37">
        <v>100000</v>
      </c>
      <c r="F229" s="38">
        <v>35000</v>
      </c>
      <c r="G229" s="38">
        <v>20280</v>
      </c>
      <c r="H229" s="38">
        <v>750</v>
      </c>
      <c r="I229" s="38">
        <v>0</v>
      </c>
      <c r="J229" s="29">
        <f t="shared" si="110"/>
        <v>156030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2"/>
        <v>0</v>
      </c>
      <c r="Q229" s="41">
        <f t="shared" si="113"/>
        <v>156030</v>
      </c>
    </row>
    <row r="230" spans="1:17" x14ac:dyDescent="0.2">
      <c r="A230" s="91"/>
      <c r="B230" s="93"/>
      <c r="C230" s="95"/>
      <c r="D230" s="36"/>
      <c r="E230" s="42"/>
      <c r="F230" s="43"/>
      <c r="G230" s="43"/>
      <c r="H230" s="43"/>
      <c r="I230" s="43"/>
      <c r="J230" s="34">
        <f t="shared" si="110"/>
        <v>0</v>
      </c>
      <c r="K230" s="55"/>
      <c r="L230" s="43"/>
      <c r="M230" s="34">
        <f t="shared" si="111"/>
        <v>0</v>
      </c>
      <c r="N230" s="55"/>
      <c r="O230" s="43"/>
      <c r="P230" s="34">
        <f t="shared" si="112"/>
        <v>0</v>
      </c>
      <c r="Q230" s="35">
        <f t="shared" si="113"/>
        <v>0</v>
      </c>
    </row>
    <row r="231" spans="1:17" x14ac:dyDescent="0.2">
      <c r="A231" s="91" t="s">
        <v>183</v>
      </c>
      <c r="B231" s="93"/>
      <c r="C231" s="95" t="s">
        <v>184</v>
      </c>
      <c r="D231" s="36" t="s">
        <v>173</v>
      </c>
      <c r="E231" s="37">
        <v>0</v>
      </c>
      <c r="F231" s="38">
        <v>0</v>
      </c>
      <c r="G231" s="38">
        <v>12600</v>
      </c>
      <c r="H231" s="38">
        <v>0</v>
      </c>
      <c r="I231" s="38">
        <v>0</v>
      </c>
      <c r="J231" s="29">
        <f t="shared" si="110"/>
        <v>12600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2"/>
        <v>0</v>
      </c>
      <c r="Q231" s="41">
        <f t="shared" si="113"/>
        <v>12600</v>
      </c>
    </row>
    <row r="232" spans="1:17" x14ac:dyDescent="0.2">
      <c r="A232" s="91"/>
      <c r="B232" s="93"/>
      <c r="C232" s="95"/>
      <c r="D232" s="36"/>
      <c r="E232" s="42"/>
      <c r="F232" s="43"/>
      <c r="G232" s="43"/>
      <c r="H232" s="43"/>
      <c r="I232" s="43"/>
      <c r="J232" s="34">
        <f t="shared" si="110"/>
        <v>0</v>
      </c>
      <c r="K232" s="55"/>
      <c r="L232" s="43"/>
      <c r="M232" s="34">
        <f t="shared" si="111"/>
        <v>0</v>
      </c>
      <c r="N232" s="55"/>
      <c r="O232" s="43"/>
      <c r="P232" s="34">
        <f t="shared" si="112"/>
        <v>0</v>
      </c>
      <c r="Q232" s="35">
        <f t="shared" si="113"/>
        <v>0</v>
      </c>
    </row>
    <row r="233" spans="1:17" ht="12.75" customHeight="1" x14ac:dyDescent="0.2">
      <c r="A233" s="91" t="s">
        <v>185</v>
      </c>
      <c r="B233" s="93"/>
      <c r="C233" s="95" t="s">
        <v>186</v>
      </c>
      <c r="D233" s="36" t="s">
        <v>187</v>
      </c>
      <c r="E233" s="37">
        <v>0</v>
      </c>
      <c r="F233" s="38">
        <v>0</v>
      </c>
      <c r="G233" s="38">
        <v>7173</v>
      </c>
      <c r="H233" s="38">
        <v>0</v>
      </c>
      <c r="I233" s="38">
        <v>0</v>
      </c>
      <c r="J233" s="29">
        <f t="shared" si="110"/>
        <v>7173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2"/>
        <v>0</v>
      </c>
      <c r="Q233" s="41">
        <f t="shared" si="113"/>
        <v>7173</v>
      </c>
    </row>
    <row r="234" spans="1:17" x14ac:dyDescent="0.2">
      <c r="A234" s="91"/>
      <c r="B234" s="93"/>
      <c r="C234" s="95"/>
      <c r="D234" s="36"/>
      <c r="E234" s="42"/>
      <c r="F234" s="43"/>
      <c r="G234" s="43"/>
      <c r="H234" s="43"/>
      <c r="I234" s="43"/>
      <c r="J234" s="34">
        <f t="shared" si="110"/>
        <v>0</v>
      </c>
      <c r="K234" s="55"/>
      <c r="L234" s="43"/>
      <c r="M234" s="34">
        <f t="shared" si="111"/>
        <v>0</v>
      </c>
      <c r="N234" s="55"/>
      <c r="O234" s="43"/>
      <c r="P234" s="34">
        <f t="shared" si="112"/>
        <v>0</v>
      </c>
      <c r="Q234" s="35">
        <f t="shared" si="113"/>
        <v>0</v>
      </c>
    </row>
    <row r="235" spans="1:17" ht="12.75" customHeight="1" x14ac:dyDescent="0.2">
      <c r="A235" s="91" t="s">
        <v>188</v>
      </c>
      <c r="B235" s="93"/>
      <c r="C235" s="95" t="s">
        <v>189</v>
      </c>
      <c r="D235" s="36" t="s">
        <v>173</v>
      </c>
      <c r="E235" s="37">
        <v>0</v>
      </c>
      <c r="F235" s="38">
        <v>0</v>
      </c>
      <c r="G235" s="38">
        <v>0</v>
      </c>
      <c r="H235" s="38">
        <v>570</v>
      </c>
      <c r="I235" s="38">
        <v>0</v>
      </c>
      <c r="J235" s="29">
        <f t="shared" si="110"/>
        <v>570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2"/>
        <v>0</v>
      </c>
      <c r="Q235" s="41">
        <f t="shared" si="113"/>
        <v>570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/>
      <c r="I236" s="43"/>
      <c r="J236" s="34">
        <f t="shared" si="110"/>
        <v>0</v>
      </c>
      <c r="K236" s="55"/>
      <c r="L236" s="43"/>
      <c r="M236" s="34">
        <f t="shared" si="111"/>
        <v>0</v>
      </c>
      <c r="N236" s="55"/>
      <c r="O236" s="43"/>
      <c r="P236" s="34">
        <f t="shared" si="112"/>
        <v>0</v>
      </c>
      <c r="Q236" s="35">
        <f t="shared" si="113"/>
        <v>0</v>
      </c>
    </row>
    <row r="237" spans="1:17" x14ac:dyDescent="0.2">
      <c r="A237" s="91" t="s">
        <v>190</v>
      </c>
      <c r="B237" s="93"/>
      <c r="C237" s="95" t="s">
        <v>191</v>
      </c>
      <c r="D237" s="36" t="s">
        <v>173</v>
      </c>
      <c r="E237" s="37">
        <v>0</v>
      </c>
      <c r="F237" s="38">
        <v>0</v>
      </c>
      <c r="G237" s="38">
        <v>0</v>
      </c>
      <c r="H237" s="38">
        <v>200</v>
      </c>
      <c r="I237" s="38">
        <v>0</v>
      </c>
      <c r="J237" s="29">
        <f t="shared" si="110"/>
        <v>200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2"/>
        <v>0</v>
      </c>
      <c r="Q237" s="41">
        <f t="shared" si="113"/>
        <v>200</v>
      </c>
    </row>
    <row r="238" spans="1:17" x14ac:dyDescent="0.2">
      <c r="A238" s="91"/>
      <c r="B238" s="93"/>
      <c r="C238" s="95"/>
      <c r="D238" s="36"/>
      <c r="E238" s="42"/>
      <c r="F238" s="43"/>
      <c r="G238" s="43"/>
      <c r="H238" s="43"/>
      <c r="I238" s="43"/>
      <c r="J238" s="34">
        <f t="shared" si="110"/>
        <v>0</v>
      </c>
      <c r="K238" s="55"/>
      <c r="L238" s="43"/>
      <c r="M238" s="34">
        <f t="shared" si="111"/>
        <v>0</v>
      </c>
      <c r="N238" s="55"/>
      <c r="O238" s="43"/>
      <c r="P238" s="34">
        <f t="shared" si="112"/>
        <v>0</v>
      </c>
      <c r="Q238" s="35">
        <f t="shared" si="113"/>
        <v>0</v>
      </c>
    </row>
    <row r="239" spans="1:17" x14ac:dyDescent="0.2">
      <c r="A239" s="91" t="s">
        <v>192</v>
      </c>
      <c r="B239" s="93"/>
      <c r="C239" s="95" t="s">
        <v>193</v>
      </c>
      <c r="D239" s="36" t="s">
        <v>194</v>
      </c>
      <c r="E239" s="37">
        <v>0</v>
      </c>
      <c r="F239" s="38">
        <v>0</v>
      </c>
      <c r="G239" s="38">
        <v>0</v>
      </c>
      <c r="H239" s="38">
        <v>6640</v>
      </c>
      <c r="I239" s="38">
        <v>0</v>
      </c>
      <c r="J239" s="29">
        <f t="shared" si="110"/>
        <v>6640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2"/>
        <v>0</v>
      </c>
      <c r="Q239" s="41">
        <f t="shared" si="113"/>
        <v>6640</v>
      </c>
    </row>
    <row r="240" spans="1:17" ht="12.75" customHeight="1" thickBot="1" x14ac:dyDescent="0.25">
      <c r="A240" s="92"/>
      <c r="B240" s="94"/>
      <c r="C240" s="96"/>
      <c r="D240" s="50"/>
      <c r="E240" s="51"/>
      <c r="F240" s="45"/>
      <c r="G240" s="45"/>
      <c r="H240" s="45"/>
      <c r="I240" s="45"/>
      <c r="J240" s="24">
        <f t="shared" si="110"/>
        <v>0</v>
      </c>
      <c r="K240" s="56"/>
      <c r="L240" s="45"/>
      <c r="M240" s="24">
        <f t="shared" si="111"/>
        <v>0</v>
      </c>
      <c r="N240" s="56"/>
      <c r="O240" s="45"/>
      <c r="P240" s="24">
        <f t="shared" si="112"/>
        <v>0</v>
      </c>
      <c r="Q240" s="25">
        <f t="shared" si="113"/>
        <v>0</v>
      </c>
    </row>
    <row r="241" spans="1:17" ht="13.5" customHeight="1" thickBot="1" x14ac:dyDescent="0.25">
      <c r="D241" s="4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">
      <c r="A242" s="104" t="s">
        <v>195</v>
      </c>
      <c r="B242" s="105"/>
      <c r="C242" s="108" t="s">
        <v>196</v>
      </c>
      <c r="D242" s="101"/>
      <c r="E242" s="16">
        <f>E244+E246+E248+E250+E252+E254+E256+E258+E260</f>
        <v>0</v>
      </c>
      <c r="F242" s="17">
        <f t="shared" ref="E242:I243" si="114">F244+F246+F248+F250+F252+F254+F256+F258+F260</f>
        <v>0</v>
      </c>
      <c r="G242" s="17">
        <f>G244+G246+G248+G250+G252+G254+G256+G258+G260</f>
        <v>80066</v>
      </c>
      <c r="H242" s="17">
        <f t="shared" si="114"/>
        <v>0</v>
      </c>
      <c r="I242" s="17">
        <f>I244+I246+I248+I250+I252+I254+I256+I258+I260</f>
        <v>14372</v>
      </c>
      <c r="J242" s="19">
        <f>SUM(E242:I242)</f>
        <v>94438</v>
      </c>
      <c r="K242" s="52">
        <f>K244+K246+K248+K250+K252+K254+K256+K258+K260</f>
        <v>16090</v>
      </c>
      <c r="L242" s="17">
        <f>L244+L246+L248+L250+L252+L254+L256+L258+L260</f>
        <v>0</v>
      </c>
      <c r="M242" s="19">
        <f>SUM(K242:L242)</f>
        <v>16090</v>
      </c>
      <c r="N242" s="52">
        <f>N244+N246+N248+N250+N252+N254+N256+N258+N260</f>
        <v>0</v>
      </c>
      <c r="O242" s="17">
        <f>O244+O246+O248+O250+O252+O254+O256+O258+O260</f>
        <v>76116</v>
      </c>
      <c r="P242" s="19">
        <f>SUM(N242:O242)</f>
        <v>76116</v>
      </c>
      <c r="Q242" s="20">
        <f>P242+M242+J242</f>
        <v>186644</v>
      </c>
    </row>
    <row r="243" spans="1:17" ht="13.5" thickBot="1" x14ac:dyDescent="0.25">
      <c r="A243" s="106"/>
      <c r="B243" s="107"/>
      <c r="C243" s="109"/>
      <c r="D243" s="102"/>
      <c r="E243" s="21">
        <f t="shared" si="114"/>
        <v>0</v>
      </c>
      <c r="F243" s="22">
        <f t="shared" si="114"/>
        <v>0</v>
      </c>
      <c r="G243" s="22">
        <f t="shared" si="114"/>
        <v>0</v>
      </c>
      <c r="H243" s="22">
        <f t="shared" si="114"/>
        <v>0</v>
      </c>
      <c r="I243" s="22">
        <f t="shared" si="114"/>
        <v>0</v>
      </c>
      <c r="J243" s="24">
        <f t="shared" ref="J243:J261" si="115">SUM(E243:I243)</f>
        <v>0</v>
      </c>
      <c r="K243" s="53">
        <f>K245+K247+K249+K251+K253+K255+K257+K259+K261</f>
        <v>0</v>
      </c>
      <c r="L243" s="22">
        <f>L245+L247+L249+L251+L253+L255+L257+L259+L261</f>
        <v>0</v>
      </c>
      <c r="M243" s="24">
        <f t="shared" ref="M243:M259" si="116">SUM(K243:L243)</f>
        <v>0</v>
      </c>
      <c r="N243" s="53">
        <f>N245+N247+N249+N251+N253+N255+N257+N259+N261</f>
        <v>0</v>
      </c>
      <c r="O243" s="22">
        <f>O245+O247+O249+O251+O253+O255+O257+O259+O261</f>
        <v>0</v>
      </c>
      <c r="P243" s="24">
        <f t="shared" ref="P243:P261" si="117">SUM(N243:O243)</f>
        <v>0</v>
      </c>
      <c r="Q243" s="25">
        <f t="shared" ref="Q243:Q261" si="118">P243+M243+J243</f>
        <v>0</v>
      </c>
    </row>
    <row r="244" spans="1:17" ht="12.75" customHeight="1" x14ac:dyDescent="0.2">
      <c r="A244" s="103" t="s">
        <v>197</v>
      </c>
      <c r="B244" s="98"/>
      <c r="C244" s="100" t="s">
        <v>198</v>
      </c>
      <c r="D244" s="110"/>
      <c r="E244" s="26">
        <v>0</v>
      </c>
      <c r="F244" s="27">
        <v>0</v>
      </c>
      <c r="G244" s="27">
        <v>0</v>
      </c>
      <c r="H244" s="27">
        <v>0</v>
      </c>
      <c r="I244" s="27">
        <v>0</v>
      </c>
      <c r="J244" s="29">
        <f t="shared" si="115"/>
        <v>0</v>
      </c>
      <c r="K244" s="54">
        <v>0</v>
      </c>
      <c r="L244" s="27">
        <v>0</v>
      </c>
      <c r="M244" s="29">
        <f>SUM(K244:L244)</f>
        <v>0</v>
      </c>
      <c r="N244" s="54">
        <v>0</v>
      </c>
      <c r="O244" s="27">
        <v>0</v>
      </c>
      <c r="P244" s="29">
        <f t="shared" si="117"/>
        <v>0</v>
      </c>
      <c r="Q244" s="30">
        <f t="shared" si="118"/>
        <v>0</v>
      </c>
    </row>
    <row r="245" spans="1:17" x14ac:dyDescent="0.2">
      <c r="A245" s="91"/>
      <c r="B245" s="93"/>
      <c r="C245" s="95"/>
      <c r="D245" s="111"/>
      <c r="E245" s="42"/>
      <c r="F245" s="43"/>
      <c r="G245" s="43"/>
      <c r="H245" s="43"/>
      <c r="I245" s="43"/>
      <c r="J245" s="34"/>
      <c r="K245" s="55"/>
      <c r="L245" s="43"/>
      <c r="M245" s="34">
        <f t="shared" si="116"/>
        <v>0</v>
      </c>
      <c r="N245" s="55"/>
      <c r="O245" s="43"/>
      <c r="P245" s="34">
        <f t="shared" si="117"/>
        <v>0</v>
      </c>
      <c r="Q245" s="35">
        <f t="shared" si="118"/>
        <v>0</v>
      </c>
    </row>
    <row r="246" spans="1:17" x14ac:dyDescent="0.2">
      <c r="A246" s="91" t="s">
        <v>199</v>
      </c>
      <c r="B246" s="93"/>
      <c r="C246" s="95" t="s">
        <v>200</v>
      </c>
      <c r="D246" s="36" t="s">
        <v>26</v>
      </c>
      <c r="E246" s="37">
        <v>0</v>
      </c>
      <c r="F246" s="38">
        <v>0</v>
      </c>
      <c r="G246" s="38">
        <v>79900</v>
      </c>
      <c r="H246" s="38">
        <v>0</v>
      </c>
      <c r="I246" s="38">
        <v>0</v>
      </c>
      <c r="J246" s="29">
        <f t="shared" si="115"/>
        <v>79900</v>
      </c>
      <c r="K246" s="44">
        <v>0</v>
      </c>
      <c r="L246" s="38">
        <v>0</v>
      </c>
      <c r="M246" s="40">
        <f>SUM(K246:L246)</f>
        <v>0</v>
      </c>
      <c r="N246" s="44">
        <v>0</v>
      </c>
      <c r="O246" s="38">
        <v>0</v>
      </c>
      <c r="P246" s="40">
        <f t="shared" si="117"/>
        <v>0</v>
      </c>
      <c r="Q246" s="41">
        <f t="shared" si="118"/>
        <v>79900</v>
      </c>
    </row>
    <row r="247" spans="1:17" x14ac:dyDescent="0.2">
      <c r="A247" s="91"/>
      <c r="B247" s="93"/>
      <c r="C247" s="95"/>
      <c r="D247" s="36"/>
      <c r="E247" s="42"/>
      <c r="F247" s="43"/>
      <c r="G247" s="43"/>
      <c r="H247" s="43"/>
      <c r="I247" s="43"/>
      <c r="J247" s="34">
        <f t="shared" si="115"/>
        <v>0</v>
      </c>
      <c r="K247" s="55"/>
      <c r="L247" s="43"/>
      <c r="M247" s="34">
        <f t="shared" si="116"/>
        <v>0</v>
      </c>
      <c r="N247" s="55"/>
      <c r="O247" s="43"/>
      <c r="P247" s="34">
        <f t="shared" si="117"/>
        <v>0</v>
      </c>
      <c r="Q247" s="35">
        <f t="shared" si="118"/>
        <v>0</v>
      </c>
    </row>
    <row r="248" spans="1:17" x14ac:dyDescent="0.2">
      <c r="A248" s="91" t="s">
        <v>201</v>
      </c>
      <c r="B248" s="93"/>
      <c r="C248" s="95" t="s">
        <v>202</v>
      </c>
      <c r="D248" s="36" t="s">
        <v>120</v>
      </c>
      <c r="E248" s="37">
        <v>0</v>
      </c>
      <c r="F248" s="38">
        <v>0</v>
      </c>
      <c r="G248" s="38">
        <v>0</v>
      </c>
      <c r="H248" s="38">
        <v>0</v>
      </c>
      <c r="I248" s="38">
        <v>1590</v>
      </c>
      <c r="J248" s="29">
        <f t="shared" si="115"/>
        <v>1590</v>
      </c>
      <c r="K248" s="44"/>
      <c r="L248" s="38">
        <v>0</v>
      </c>
      <c r="M248" s="40">
        <f>SUM(K248:L248)</f>
        <v>0</v>
      </c>
      <c r="N248" s="44">
        <v>0</v>
      </c>
      <c r="O248" s="38">
        <v>28202</v>
      </c>
      <c r="P248" s="40">
        <f t="shared" si="117"/>
        <v>28202</v>
      </c>
      <c r="Q248" s="41">
        <f t="shared" si="118"/>
        <v>29792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/>
      <c r="J249" s="34">
        <f t="shared" si="115"/>
        <v>0</v>
      </c>
      <c r="K249" s="55"/>
      <c r="L249" s="43"/>
      <c r="M249" s="34">
        <f t="shared" si="116"/>
        <v>0</v>
      </c>
      <c r="N249" s="55"/>
      <c r="O249" s="43"/>
      <c r="P249" s="34">
        <f t="shared" si="117"/>
        <v>0</v>
      </c>
      <c r="Q249" s="35">
        <f t="shared" si="118"/>
        <v>0</v>
      </c>
    </row>
    <row r="250" spans="1:17" x14ac:dyDescent="0.2">
      <c r="A250" s="91" t="s">
        <v>201</v>
      </c>
      <c r="B250" s="93"/>
      <c r="C250" s="95" t="s">
        <v>202</v>
      </c>
      <c r="D250" s="36" t="s">
        <v>26</v>
      </c>
      <c r="E250" s="37">
        <v>0</v>
      </c>
      <c r="F250" s="38">
        <v>0</v>
      </c>
      <c r="G250" s="38">
        <v>0</v>
      </c>
      <c r="H250" s="38">
        <v>0</v>
      </c>
      <c r="I250" s="38">
        <v>0</v>
      </c>
      <c r="J250" s="29">
        <f t="shared" si="115"/>
        <v>0</v>
      </c>
      <c r="K250" s="44">
        <v>11090</v>
      </c>
      <c r="L250" s="38">
        <v>0</v>
      </c>
      <c r="M250" s="40">
        <f>SUM(K250:L250)</f>
        <v>11090</v>
      </c>
      <c r="N250" s="44">
        <v>0</v>
      </c>
      <c r="O250" s="38">
        <v>0</v>
      </c>
      <c r="P250" s="40">
        <f t="shared" si="117"/>
        <v>0</v>
      </c>
      <c r="Q250" s="41">
        <f t="shared" si="118"/>
        <v>11090</v>
      </c>
    </row>
    <row r="251" spans="1:17" x14ac:dyDescent="0.2">
      <c r="A251" s="91"/>
      <c r="B251" s="93"/>
      <c r="C251" s="95"/>
      <c r="D251" s="36"/>
      <c r="E251" s="42"/>
      <c r="F251" s="43"/>
      <c r="G251" s="43"/>
      <c r="H251" s="43"/>
      <c r="I251" s="43"/>
      <c r="J251" s="34">
        <f t="shared" si="115"/>
        <v>0</v>
      </c>
      <c r="K251" s="55"/>
      <c r="L251" s="43"/>
      <c r="M251" s="34">
        <f t="shared" si="116"/>
        <v>0</v>
      </c>
      <c r="N251" s="55"/>
      <c r="O251" s="43"/>
      <c r="P251" s="34">
        <f t="shared" si="117"/>
        <v>0</v>
      </c>
      <c r="Q251" s="35">
        <f t="shared" si="118"/>
        <v>0</v>
      </c>
    </row>
    <row r="252" spans="1:17" ht="12.75" customHeight="1" x14ac:dyDescent="0.2">
      <c r="A252" s="91" t="s">
        <v>203</v>
      </c>
      <c r="B252" s="93"/>
      <c r="C252" s="95" t="s">
        <v>204</v>
      </c>
      <c r="D252" s="36" t="s">
        <v>26</v>
      </c>
      <c r="E252" s="37">
        <v>0</v>
      </c>
      <c r="F252" s="38">
        <v>0</v>
      </c>
      <c r="G252" s="38">
        <v>166</v>
      </c>
      <c r="H252" s="38">
        <v>0</v>
      </c>
      <c r="I252" s="38">
        <v>0</v>
      </c>
      <c r="J252" s="29">
        <f t="shared" si="115"/>
        <v>166</v>
      </c>
      <c r="K252" s="44">
        <v>5000</v>
      </c>
      <c r="L252" s="38">
        <v>0</v>
      </c>
      <c r="M252" s="40">
        <f>SUM(K252:L252)</f>
        <v>5000</v>
      </c>
      <c r="N252" s="44">
        <v>0</v>
      </c>
      <c r="O252" s="38">
        <v>0</v>
      </c>
      <c r="P252" s="40">
        <f t="shared" si="117"/>
        <v>0</v>
      </c>
      <c r="Q252" s="41">
        <f t="shared" si="118"/>
        <v>5166</v>
      </c>
    </row>
    <row r="253" spans="1:17" x14ac:dyDescent="0.2">
      <c r="A253" s="91"/>
      <c r="B253" s="93"/>
      <c r="C253" s="95"/>
      <c r="D253" s="36"/>
      <c r="E253" s="42"/>
      <c r="F253" s="43"/>
      <c r="G253" s="43"/>
      <c r="H253" s="43"/>
      <c r="I253" s="43"/>
      <c r="J253" s="34">
        <f t="shared" si="115"/>
        <v>0</v>
      </c>
      <c r="K253" s="55"/>
      <c r="L253" s="43"/>
      <c r="M253" s="34">
        <f t="shared" si="116"/>
        <v>0</v>
      </c>
      <c r="N253" s="55"/>
      <c r="O253" s="43"/>
      <c r="P253" s="34">
        <f t="shared" si="117"/>
        <v>0</v>
      </c>
      <c r="Q253" s="35">
        <f t="shared" si="118"/>
        <v>0</v>
      </c>
    </row>
    <row r="254" spans="1:17" x14ac:dyDescent="0.2">
      <c r="A254" s="91" t="s">
        <v>205</v>
      </c>
      <c r="B254" s="93"/>
      <c r="C254" s="95" t="s">
        <v>208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3552</v>
      </c>
      <c r="J254" s="29">
        <f t="shared" si="115"/>
        <v>3552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/>
      <c r="P254" s="40">
        <f t="shared" si="117"/>
        <v>0</v>
      </c>
      <c r="Q254" s="41">
        <f t="shared" si="118"/>
        <v>3552</v>
      </c>
    </row>
    <row r="255" spans="1:17" x14ac:dyDescent="0.2">
      <c r="A255" s="91"/>
      <c r="B255" s="93"/>
      <c r="C255" s="95"/>
      <c r="D255" s="36"/>
      <c r="E255" s="42"/>
      <c r="F255" s="43"/>
      <c r="G255" s="43"/>
      <c r="H255" s="43"/>
      <c r="I255" s="43"/>
      <c r="J255" s="34">
        <f t="shared" si="115"/>
        <v>0</v>
      </c>
      <c r="K255" s="55"/>
      <c r="L255" s="43"/>
      <c r="M255" s="34">
        <f t="shared" si="116"/>
        <v>0</v>
      </c>
      <c r="N255" s="55"/>
      <c r="O255" s="43"/>
      <c r="P255" s="34">
        <f t="shared" si="117"/>
        <v>0</v>
      </c>
      <c r="Q255" s="35">
        <f t="shared" si="118"/>
        <v>0</v>
      </c>
    </row>
    <row r="256" spans="1:17" ht="12.75" customHeight="1" x14ac:dyDescent="0.2">
      <c r="A256" s="91" t="s">
        <v>205</v>
      </c>
      <c r="B256" s="93"/>
      <c r="C256" s="99" t="s">
        <v>206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4317</v>
      </c>
      <c r="J256" s="29">
        <f t="shared" si="115"/>
        <v>4317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15044</v>
      </c>
      <c r="P256" s="40">
        <f t="shared" si="117"/>
        <v>15044</v>
      </c>
      <c r="Q256" s="41">
        <f t="shared" si="118"/>
        <v>19361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/>
      <c r="J257" s="34">
        <f t="shared" si="115"/>
        <v>0</v>
      </c>
      <c r="K257" s="55"/>
      <c r="L257" s="43"/>
      <c r="M257" s="34">
        <f t="shared" si="116"/>
        <v>0</v>
      </c>
      <c r="N257" s="55"/>
      <c r="O257" s="43"/>
      <c r="P257" s="34">
        <f t="shared" si="117"/>
        <v>0</v>
      </c>
      <c r="Q257" s="35">
        <f t="shared" si="118"/>
        <v>0</v>
      </c>
    </row>
    <row r="258" spans="1:17" ht="12.75" customHeight="1" x14ac:dyDescent="0.2">
      <c r="A258" s="91" t="s">
        <v>205</v>
      </c>
      <c r="B258" s="93"/>
      <c r="C258" s="99" t="s">
        <v>207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4913</v>
      </c>
      <c r="J258" s="29">
        <f t="shared" si="115"/>
        <v>4913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16466</v>
      </c>
      <c r="P258" s="40">
        <f t="shared" si="117"/>
        <v>16466</v>
      </c>
      <c r="Q258" s="41">
        <f t="shared" si="118"/>
        <v>21379</v>
      </c>
    </row>
    <row r="259" spans="1:17" x14ac:dyDescent="0.2">
      <c r="A259" s="91"/>
      <c r="B259" s="93"/>
      <c r="C259" s="100"/>
      <c r="D259" s="36"/>
      <c r="E259" s="42"/>
      <c r="F259" s="43"/>
      <c r="G259" s="43"/>
      <c r="H259" s="43"/>
      <c r="I259" s="43"/>
      <c r="J259" s="34">
        <f t="shared" si="115"/>
        <v>0</v>
      </c>
      <c r="K259" s="55"/>
      <c r="L259" s="43"/>
      <c r="M259" s="34">
        <f t="shared" si="116"/>
        <v>0</v>
      </c>
      <c r="N259" s="55"/>
      <c r="O259" s="43"/>
      <c r="P259" s="34">
        <f t="shared" si="117"/>
        <v>0</v>
      </c>
      <c r="Q259" s="35">
        <f t="shared" si="118"/>
        <v>0</v>
      </c>
    </row>
    <row r="260" spans="1:17" x14ac:dyDescent="0.2">
      <c r="A260" s="91" t="s">
        <v>205</v>
      </c>
      <c r="B260" s="93"/>
      <c r="C260" s="95" t="s">
        <v>209</v>
      </c>
      <c r="D260" s="36" t="s">
        <v>26</v>
      </c>
      <c r="E260" s="37">
        <v>0</v>
      </c>
      <c r="F260" s="38">
        <v>0</v>
      </c>
      <c r="G260" s="38">
        <v>0</v>
      </c>
      <c r="H260" s="38">
        <v>0</v>
      </c>
      <c r="I260" s="38">
        <v>0</v>
      </c>
      <c r="J260" s="29">
        <f t="shared" si="115"/>
        <v>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16404</v>
      </c>
      <c r="P260" s="40">
        <f t="shared" si="117"/>
        <v>16404</v>
      </c>
      <c r="Q260" s="41">
        <f t="shared" si="118"/>
        <v>16404</v>
      </c>
    </row>
    <row r="261" spans="1:17" ht="12.75" customHeight="1" thickBot="1" x14ac:dyDescent="0.25">
      <c r="A261" s="92"/>
      <c r="B261" s="94"/>
      <c r="C261" s="96"/>
      <c r="D261" s="50"/>
      <c r="E261" s="51"/>
      <c r="F261" s="45"/>
      <c r="G261" s="45"/>
      <c r="H261" s="45"/>
      <c r="I261" s="45"/>
      <c r="J261" s="24">
        <f t="shared" si="115"/>
        <v>0</v>
      </c>
      <c r="K261" s="56"/>
      <c r="L261" s="45"/>
      <c r="M261" s="24">
        <v>0</v>
      </c>
      <c r="N261" s="56"/>
      <c r="O261" s="45"/>
      <c r="P261" s="24">
        <f t="shared" si="117"/>
        <v>0</v>
      </c>
      <c r="Q261" s="25">
        <f t="shared" si="118"/>
        <v>0</v>
      </c>
    </row>
    <row r="262" spans="1:17" ht="13.5" customHeight="1" thickBot="1" x14ac:dyDescent="0.25">
      <c r="D262" s="48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.75" customHeight="1" x14ac:dyDescent="0.2">
      <c r="A263" s="104" t="s">
        <v>210</v>
      </c>
      <c r="B263" s="105"/>
      <c r="C263" s="108" t="s">
        <v>211</v>
      </c>
      <c r="D263" s="101"/>
      <c r="E263" s="16">
        <f t="shared" ref="E263:I264" si="119">E265+E267+E269+E271+E289+E291+E293+E315+E317+E319</f>
        <v>308417</v>
      </c>
      <c r="F263" s="17">
        <f t="shared" si="119"/>
        <v>110645</v>
      </c>
      <c r="G263" s="17">
        <f>G265+G267+G269+G271+G289+G291+G293+G317+G319</f>
        <v>92437</v>
      </c>
      <c r="H263" s="17">
        <f>H265+H267+H269+H271+H289+H291+H293+H317+H319+H321</f>
        <v>9156</v>
      </c>
      <c r="I263" s="17">
        <f t="shared" si="119"/>
        <v>0</v>
      </c>
      <c r="J263" s="19">
        <f>SUM(E263:I263)</f>
        <v>520655</v>
      </c>
      <c r="K263" s="52">
        <f>K265+K267+K269+K271+K289+K291+K293+K315+K317+K319</f>
        <v>0</v>
      </c>
      <c r="L263" s="17">
        <f>L265+L267+L269+L271+L289+L291+L293+L315+L317+L319</f>
        <v>0</v>
      </c>
      <c r="M263" s="19">
        <f>SUM(K263:L263)</f>
        <v>0</v>
      </c>
      <c r="N263" s="52">
        <f>N265+N267+N269+N271+N289+N291+N293+N315+N317+N319</f>
        <v>0</v>
      </c>
      <c r="O263" s="17">
        <f>O265+O267+O269+O271+O289+O291+O293+O315+O317+O319</f>
        <v>0</v>
      </c>
      <c r="P263" s="18">
        <f>SUM(N263:O263)</f>
        <v>0</v>
      </c>
      <c r="Q263" s="62">
        <f>P263+M263+J263</f>
        <v>520655</v>
      </c>
    </row>
    <row r="264" spans="1:17" ht="13.5" thickBot="1" x14ac:dyDescent="0.25">
      <c r="A264" s="106"/>
      <c r="B264" s="107"/>
      <c r="C264" s="109"/>
      <c r="D264" s="102"/>
      <c r="E264" s="21">
        <f>E266+E268+E270+E272+E290+E292+E294+E316+E318+E320</f>
        <v>0</v>
      </c>
      <c r="F264" s="22">
        <f t="shared" si="119"/>
        <v>0</v>
      </c>
      <c r="G264" s="22">
        <f>G266+G268+G270+G272+G290+G292+G294+G318+G320</f>
        <v>0</v>
      </c>
      <c r="H264" s="22">
        <f>H266+H268+H270+H272+H290+H292+H294+H322+H318+H320</f>
        <v>0</v>
      </c>
      <c r="I264" s="22">
        <f t="shared" si="119"/>
        <v>0</v>
      </c>
      <c r="J264" s="24">
        <f>SUM(E264:I264)</f>
        <v>0</v>
      </c>
      <c r="K264" s="53">
        <f>K266+K268+K270+K272+K290+K292+K294+K316+K318+K320</f>
        <v>0</v>
      </c>
      <c r="L264" s="22">
        <f>L266+L268+L270+L272+L290+L292+L294+L316+L318+L320</f>
        <v>0</v>
      </c>
      <c r="M264" s="24">
        <f>SUM(K264:L264)</f>
        <v>0</v>
      </c>
      <c r="N264" s="53">
        <f>N266+N268+N270+N272+N290+N292+N294+N316+N318+N320</f>
        <v>0</v>
      </c>
      <c r="O264" s="22">
        <f>O266+O268+O270+O272+O290+O292+O294+O316+O318+O320+O322</f>
        <v>0</v>
      </c>
      <c r="P264" s="23">
        <f>SUM(N264:O264)</f>
        <v>0</v>
      </c>
      <c r="Q264" s="63">
        <f>P264+M264+J264</f>
        <v>0</v>
      </c>
    </row>
    <row r="265" spans="1:17" ht="12.75" customHeight="1" x14ac:dyDescent="0.2">
      <c r="A265" s="103" t="s">
        <v>212</v>
      </c>
      <c r="B265" s="98"/>
      <c r="C265" s="100" t="s">
        <v>213</v>
      </c>
      <c r="D265" s="49" t="s">
        <v>46</v>
      </c>
      <c r="E265" s="26">
        <v>308417</v>
      </c>
      <c r="F265" s="27">
        <v>110645</v>
      </c>
      <c r="G265" s="27">
        <v>0</v>
      </c>
      <c r="H265" s="27">
        <v>0</v>
      </c>
      <c r="I265" s="27">
        <v>0</v>
      </c>
      <c r="J265" s="29">
        <f t="shared" ref="J265:J291" si="120">SUM(E265:I265)</f>
        <v>419062</v>
      </c>
      <c r="K265" s="54"/>
      <c r="L265" s="27">
        <v>0</v>
      </c>
      <c r="M265" s="29">
        <f t="shared" ref="M265:M277" si="121">SUM(K265:L265)</f>
        <v>0</v>
      </c>
      <c r="N265" s="54">
        <v>0</v>
      </c>
      <c r="O265" s="27">
        <v>0</v>
      </c>
      <c r="P265" s="28">
        <f t="shared" ref="P265:P321" si="122">SUM(N265:O265)</f>
        <v>0</v>
      </c>
      <c r="Q265" s="64">
        <f t="shared" ref="Q265:Q322" si="123">P265+M265+J265</f>
        <v>419062</v>
      </c>
    </row>
    <row r="266" spans="1:17" x14ac:dyDescent="0.2">
      <c r="A266" s="91"/>
      <c r="B266" s="93"/>
      <c r="C266" s="95"/>
      <c r="D266" s="36"/>
      <c r="E266" s="42"/>
      <c r="F266" s="43"/>
      <c r="G266" s="43"/>
      <c r="H266" s="43"/>
      <c r="I266" s="43"/>
      <c r="J266" s="34">
        <f t="shared" si="120"/>
        <v>0</v>
      </c>
      <c r="K266" s="55"/>
      <c r="L266" s="43"/>
      <c r="M266" s="34">
        <f t="shared" si="121"/>
        <v>0</v>
      </c>
      <c r="N266" s="55"/>
      <c r="O266" s="43"/>
      <c r="P266" s="33">
        <f t="shared" si="122"/>
        <v>0</v>
      </c>
      <c r="Q266" s="65">
        <f t="shared" si="123"/>
        <v>0</v>
      </c>
    </row>
    <row r="267" spans="1:17" ht="12.75" customHeight="1" x14ac:dyDescent="0.2">
      <c r="A267" s="91" t="s">
        <v>212</v>
      </c>
      <c r="B267" s="93"/>
      <c r="C267" s="95" t="s">
        <v>214</v>
      </c>
      <c r="D267" s="36"/>
      <c r="E267" s="37">
        <v>0</v>
      </c>
      <c r="F267" s="38">
        <v>0</v>
      </c>
      <c r="G267" s="38">
        <v>2000</v>
      </c>
      <c r="H267" s="38">
        <v>0</v>
      </c>
      <c r="I267" s="38">
        <v>0</v>
      </c>
      <c r="J267" s="40">
        <f t="shared" si="120"/>
        <v>2000</v>
      </c>
      <c r="K267" s="44">
        <v>0</v>
      </c>
      <c r="L267" s="38">
        <v>0</v>
      </c>
      <c r="M267" s="40">
        <f t="shared" si="121"/>
        <v>0</v>
      </c>
      <c r="N267" s="44">
        <v>0</v>
      </c>
      <c r="O267" s="38">
        <v>0</v>
      </c>
      <c r="P267" s="39">
        <f t="shared" si="122"/>
        <v>0</v>
      </c>
      <c r="Q267" s="66">
        <f t="shared" si="123"/>
        <v>2000</v>
      </c>
    </row>
    <row r="268" spans="1:17" x14ac:dyDescent="0.2">
      <c r="A268" s="91"/>
      <c r="B268" s="93"/>
      <c r="C268" s="95"/>
      <c r="D268" s="36"/>
      <c r="E268" s="42"/>
      <c r="F268" s="43"/>
      <c r="G268" s="43"/>
      <c r="H268" s="43"/>
      <c r="I268" s="43"/>
      <c r="J268" s="34">
        <f t="shared" si="120"/>
        <v>0</v>
      </c>
      <c r="K268" s="55"/>
      <c r="L268" s="43"/>
      <c r="M268" s="34">
        <f t="shared" si="121"/>
        <v>0</v>
      </c>
      <c r="N268" s="55"/>
      <c r="O268" s="43"/>
      <c r="P268" s="33">
        <f t="shared" si="122"/>
        <v>0</v>
      </c>
      <c r="Q268" s="65">
        <f t="shared" si="123"/>
        <v>0</v>
      </c>
    </row>
    <row r="269" spans="1:17" x14ac:dyDescent="0.2">
      <c r="A269" s="91" t="s">
        <v>212</v>
      </c>
      <c r="B269" s="93"/>
      <c r="C269" s="95" t="s">
        <v>215</v>
      </c>
      <c r="D269" s="36"/>
      <c r="E269" s="37">
        <v>0</v>
      </c>
      <c r="F269" s="38">
        <v>0</v>
      </c>
      <c r="G269" s="38">
        <v>9630</v>
      </c>
      <c r="H269" s="38">
        <v>0</v>
      </c>
      <c r="I269" s="38">
        <v>0</v>
      </c>
      <c r="J269" s="40">
        <f t="shared" si="120"/>
        <v>9630</v>
      </c>
      <c r="K269" s="44">
        <v>0</v>
      </c>
      <c r="L269" s="38">
        <v>0</v>
      </c>
      <c r="M269" s="40">
        <f t="shared" si="121"/>
        <v>0</v>
      </c>
      <c r="N269" s="44">
        <v>0</v>
      </c>
      <c r="O269" s="38">
        <v>0</v>
      </c>
      <c r="P269" s="39">
        <f t="shared" si="122"/>
        <v>0</v>
      </c>
      <c r="Q269" s="66">
        <f t="shared" si="123"/>
        <v>9630</v>
      </c>
    </row>
    <row r="270" spans="1:17" x14ac:dyDescent="0.2">
      <c r="A270" s="91"/>
      <c r="B270" s="93"/>
      <c r="C270" s="95"/>
      <c r="D270" s="36"/>
      <c r="E270" s="42"/>
      <c r="F270" s="43"/>
      <c r="G270" s="43"/>
      <c r="H270" s="43"/>
      <c r="I270" s="43"/>
      <c r="J270" s="34">
        <f t="shared" si="120"/>
        <v>0</v>
      </c>
      <c r="K270" s="55"/>
      <c r="L270" s="43"/>
      <c r="M270" s="34">
        <f t="shared" si="121"/>
        <v>0</v>
      </c>
      <c r="N270" s="55"/>
      <c r="O270" s="43"/>
      <c r="P270" s="33">
        <f t="shared" si="122"/>
        <v>0</v>
      </c>
      <c r="Q270" s="65">
        <f t="shared" si="123"/>
        <v>0</v>
      </c>
    </row>
    <row r="271" spans="1:17" x14ac:dyDescent="0.2">
      <c r="A271" s="91" t="s">
        <v>212</v>
      </c>
      <c r="B271" s="93"/>
      <c r="C271" s="95" t="s">
        <v>216</v>
      </c>
      <c r="D271" s="36"/>
      <c r="E271" s="37">
        <f t="shared" ref="E271:I272" si="124">E273+E275+E277+E279+E281+E283+E285+E287</f>
        <v>0</v>
      </c>
      <c r="F271" s="38">
        <f t="shared" si="124"/>
        <v>0</v>
      </c>
      <c r="G271" s="38">
        <f t="shared" si="124"/>
        <v>14350</v>
      </c>
      <c r="H271" s="38">
        <f t="shared" si="124"/>
        <v>0</v>
      </c>
      <c r="I271" s="38">
        <f t="shared" si="124"/>
        <v>0</v>
      </c>
      <c r="J271" s="40">
        <f t="shared" si="120"/>
        <v>14350</v>
      </c>
      <c r="K271" s="44">
        <f>K273+K275+K277+K279+K281+K283+K285+K287</f>
        <v>0</v>
      </c>
      <c r="L271" s="38">
        <f>L273+L275+L277+L279+L281+L283+L285+L287</f>
        <v>0</v>
      </c>
      <c r="M271" s="40">
        <f t="shared" si="121"/>
        <v>0</v>
      </c>
      <c r="N271" s="44">
        <f>N273+N275+N277+N279+N281+N283+N285+N287</f>
        <v>0</v>
      </c>
      <c r="O271" s="38">
        <f>O273+O275+O277+O279+O281+O283+O285+O287</f>
        <v>0</v>
      </c>
      <c r="P271" s="39">
        <f t="shared" si="122"/>
        <v>0</v>
      </c>
      <c r="Q271" s="66">
        <f t="shared" si="123"/>
        <v>14350</v>
      </c>
    </row>
    <row r="272" spans="1:17" x14ac:dyDescent="0.2">
      <c r="A272" s="91"/>
      <c r="B272" s="93"/>
      <c r="C272" s="95"/>
      <c r="D272" s="36"/>
      <c r="E272" s="31">
        <f t="shared" si="124"/>
        <v>0</v>
      </c>
      <c r="F272" s="32">
        <f t="shared" si="124"/>
        <v>0</v>
      </c>
      <c r="G272" s="32">
        <f t="shared" si="124"/>
        <v>0</v>
      </c>
      <c r="H272" s="32">
        <f t="shared" si="124"/>
        <v>0</v>
      </c>
      <c r="I272" s="32">
        <f t="shared" si="124"/>
        <v>0</v>
      </c>
      <c r="J272" s="34">
        <f t="shared" si="120"/>
        <v>0</v>
      </c>
      <c r="K272" s="57">
        <f>K274+K276+K278+K280+K282+K284+K286+K288</f>
        <v>0</v>
      </c>
      <c r="L272" s="32">
        <f>L274+L276+L278+L280+L282+L284+L286+L288</f>
        <v>0</v>
      </c>
      <c r="M272" s="34">
        <f t="shared" si="121"/>
        <v>0</v>
      </c>
      <c r="N272" s="57">
        <f>N274+N276+N278+N280+N282+N284+N286+N288</f>
        <v>0</v>
      </c>
      <c r="O272" s="32">
        <f>O274+O276+O278+O280+O282+O284+O286+O288</f>
        <v>0</v>
      </c>
      <c r="P272" s="33">
        <f t="shared" si="122"/>
        <v>0</v>
      </c>
      <c r="Q272" s="65">
        <f t="shared" si="123"/>
        <v>0</v>
      </c>
    </row>
    <row r="273" spans="1:17" x14ac:dyDescent="0.2">
      <c r="A273" s="91"/>
      <c r="B273" s="93" t="s">
        <v>217</v>
      </c>
      <c r="C273" s="95" t="s">
        <v>218</v>
      </c>
      <c r="D273" s="36"/>
      <c r="E273" s="37">
        <v>0</v>
      </c>
      <c r="F273" s="38">
        <v>0</v>
      </c>
      <c r="G273" s="38">
        <v>3000</v>
      </c>
      <c r="H273" s="38">
        <v>0</v>
      </c>
      <c r="I273" s="38">
        <v>0</v>
      </c>
      <c r="J273" s="40">
        <f t="shared" si="120"/>
        <v>3000</v>
      </c>
      <c r="K273" s="44">
        <v>0</v>
      </c>
      <c r="L273" s="38">
        <v>0</v>
      </c>
      <c r="M273" s="40">
        <f t="shared" si="121"/>
        <v>0</v>
      </c>
      <c r="N273" s="44">
        <v>0</v>
      </c>
      <c r="O273" s="38">
        <v>0</v>
      </c>
      <c r="P273" s="39">
        <f t="shared" si="122"/>
        <v>0</v>
      </c>
      <c r="Q273" s="66">
        <f t="shared" si="123"/>
        <v>3000</v>
      </c>
    </row>
    <row r="274" spans="1:17" x14ac:dyDescent="0.2">
      <c r="A274" s="91"/>
      <c r="B274" s="93"/>
      <c r="C274" s="95"/>
      <c r="D274" s="36"/>
      <c r="E274" s="42"/>
      <c r="F274" s="43"/>
      <c r="G274" s="43"/>
      <c r="H274" s="43"/>
      <c r="I274" s="43"/>
      <c r="J274" s="34">
        <f t="shared" si="120"/>
        <v>0</v>
      </c>
      <c r="K274" s="55"/>
      <c r="L274" s="43"/>
      <c r="M274" s="34">
        <f t="shared" si="121"/>
        <v>0</v>
      </c>
      <c r="N274" s="55"/>
      <c r="O274" s="43"/>
      <c r="P274" s="33">
        <f t="shared" si="122"/>
        <v>0</v>
      </c>
      <c r="Q274" s="65">
        <f t="shared" si="123"/>
        <v>0</v>
      </c>
    </row>
    <row r="275" spans="1:17" ht="12.75" customHeight="1" x14ac:dyDescent="0.2">
      <c r="A275" s="91"/>
      <c r="B275" s="93" t="s">
        <v>219</v>
      </c>
      <c r="C275" s="95" t="s">
        <v>220</v>
      </c>
      <c r="D275" s="36"/>
      <c r="E275" s="37">
        <v>0</v>
      </c>
      <c r="F275" s="38">
        <v>0</v>
      </c>
      <c r="G275" s="38">
        <v>150</v>
      </c>
      <c r="H275" s="38">
        <v>0</v>
      </c>
      <c r="I275" s="38">
        <v>0</v>
      </c>
      <c r="J275" s="40">
        <f t="shared" si="120"/>
        <v>150</v>
      </c>
      <c r="K275" s="44">
        <v>0</v>
      </c>
      <c r="L275" s="38">
        <v>0</v>
      </c>
      <c r="M275" s="40">
        <f t="shared" si="121"/>
        <v>0</v>
      </c>
      <c r="N275" s="44">
        <v>0</v>
      </c>
      <c r="O275" s="38">
        <v>0</v>
      </c>
      <c r="P275" s="39">
        <f t="shared" si="122"/>
        <v>0</v>
      </c>
      <c r="Q275" s="66">
        <f t="shared" si="123"/>
        <v>150</v>
      </c>
    </row>
    <row r="276" spans="1:17" x14ac:dyDescent="0.2">
      <c r="A276" s="91"/>
      <c r="B276" s="93"/>
      <c r="C276" s="95"/>
      <c r="D276" s="36"/>
      <c r="E276" s="42"/>
      <c r="F276" s="43"/>
      <c r="G276" s="43"/>
      <c r="H276" s="43"/>
      <c r="I276" s="43"/>
      <c r="J276" s="34">
        <f t="shared" si="120"/>
        <v>0</v>
      </c>
      <c r="K276" s="55"/>
      <c r="L276" s="43"/>
      <c r="M276" s="34">
        <f t="shared" si="121"/>
        <v>0</v>
      </c>
      <c r="N276" s="55"/>
      <c r="O276" s="43"/>
      <c r="P276" s="33">
        <f t="shared" si="122"/>
        <v>0</v>
      </c>
      <c r="Q276" s="65">
        <f t="shared" si="123"/>
        <v>0</v>
      </c>
    </row>
    <row r="277" spans="1:17" x14ac:dyDescent="0.2">
      <c r="A277" s="91"/>
      <c r="B277" s="93" t="s">
        <v>221</v>
      </c>
      <c r="C277" s="95" t="s">
        <v>222</v>
      </c>
      <c r="D277" s="36"/>
      <c r="E277" s="37">
        <v>0</v>
      </c>
      <c r="F277" s="38">
        <v>0</v>
      </c>
      <c r="G277" s="38">
        <v>700</v>
      </c>
      <c r="H277" s="38">
        <v>0</v>
      </c>
      <c r="I277" s="38">
        <v>0</v>
      </c>
      <c r="J277" s="40">
        <f t="shared" si="120"/>
        <v>700</v>
      </c>
      <c r="K277" s="44">
        <v>0</v>
      </c>
      <c r="L277" s="38">
        <v>0</v>
      </c>
      <c r="M277" s="40">
        <f t="shared" si="121"/>
        <v>0</v>
      </c>
      <c r="N277" s="44">
        <v>0</v>
      </c>
      <c r="O277" s="38">
        <v>0</v>
      </c>
      <c r="P277" s="39">
        <f t="shared" si="122"/>
        <v>0</v>
      </c>
      <c r="Q277" s="66">
        <f t="shared" si="123"/>
        <v>700</v>
      </c>
    </row>
    <row r="278" spans="1:17" x14ac:dyDescent="0.2">
      <c r="A278" s="91"/>
      <c r="B278" s="93"/>
      <c r="C278" s="95"/>
      <c r="D278" s="36"/>
      <c r="E278" s="42"/>
      <c r="F278" s="43"/>
      <c r="G278" s="43"/>
      <c r="H278" s="43"/>
      <c r="I278" s="43"/>
      <c r="J278" s="34">
        <f t="shared" si="120"/>
        <v>0</v>
      </c>
      <c r="K278" s="55"/>
      <c r="L278" s="43"/>
      <c r="M278" s="34">
        <f t="shared" ref="M278:M321" si="125">SUM(K278:L278)</f>
        <v>0</v>
      </c>
      <c r="N278" s="55"/>
      <c r="O278" s="43"/>
      <c r="P278" s="33">
        <f t="shared" si="122"/>
        <v>0</v>
      </c>
      <c r="Q278" s="65">
        <f t="shared" si="123"/>
        <v>0</v>
      </c>
    </row>
    <row r="279" spans="1:17" x14ac:dyDescent="0.2">
      <c r="A279" s="91"/>
      <c r="B279" s="93" t="s">
        <v>223</v>
      </c>
      <c r="C279" s="95" t="s">
        <v>224</v>
      </c>
      <c r="D279" s="36"/>
      <c r="E279" s="37">
        <v>0</v>
      </c>
      <c r="F279" s="38">
        <v>0</v>
      </c>
      <c r="G279" s="38">
        <v>0</v>
      </c>
      <c r="H279" s="38">
        <v>0</v>
      </c>
      <c r="I279" s="38">
        <v>0</v>
      </c>
      <c r="J279" s="40">
        <f t="shared" si="120"/>
        <v>0</v>
      </c>
      <c r="K279" s="44">
        <v>0</v>
      </c>
      <c r="L279" s="38">
        <v>0</v>
      </c>
      <c r="M279" s="40">
        <f t="shared" si="125"/>
        <v>0</v>
      </c>
      <c r="N279" s="44">
        <v>0</v>
      </c>
      <c r="O279" s="38">
        <v>0</v>
      </c>
      <c r="P279" s="39">
        <f t="shared" si="122"/>
        <v>0</v>
      </c>
      <c r="Q279" s="66">
        <f t="shared" si="123"/>
        <v>0</v>
      </c>
    </row>
    <row r="280" spans="1:17" x14ac:dyDescent="0.2">
      <c r="A280" s="91"/>
      <c r="B280" s="93"/>
      <c r="C280" s="95"/>
      <c r="D280" s="36"/>
      <c r="E280" s="42"/>
      <c r="F280" s="43"/>
      <c r="G280" s="43"/>
      <c r="H280" s="43"/>
      <c r="I280" s="43"/>
      <c r="J280" s="34">
        <f t="shared" si="120"/>
        <v>0</v>
      </c>
      <c r="K280" s="55"/>
      <c r="L280" s="43"/>
      <c r="M280" s="34">
        <f t="shared" si="125"/>
        <v>0</v>
      </c>
      <c r="N280" s="55"/>
      <c r="O280" s="43"/>
      <c r="P280" s="33">
        <f t="shared" si="122"/>
        <v>0</v>
      </c>
      <c r="Q280" s="65">
        <f t="shared" si="123"/>
        <v>0</v>
      </c>
    </row>
    <row r="281" spans="1:17" ht="12.75" customHeight="1" x14ac:dyDescent="0.2">
      <c r="A281" s="91"/>
      <c r="B281" s="93" t="s">
        <v>225</v>
      </c>
      <c r="C281" s="95" t="s">
        <v>226</v>
      </c>
      <c r="D281" s="36"/>
      <c r="E281" s="37">
        <v>0</v>
      </c>
      <c r="F281" s="38">
        <v>0</v>
      </c>
      <c r="G281" s="38">
        <v>8000</v>
      </c>
      <c r="H281" s="38">
        <v>0</v>
      </c>
      <c r="I281" s="38">
        <v>0</v>
      </c>
      <c r="J281" s="40">
        <f t="shared" si="120"/>
        <v>8000</v>
      </c>
      <c r="K281" s="44">
        <v>0</v>
      </c>
      <c r="L281" s="38">
        <v>0</v>
      </c>
      <c r="M281" s="40">
        <f t="shared" si="125"/>
        <v>0</v>
      </c>
      <c r="N281" s="44">
        <v>0</v>
      </c>
      <c r="O281" s="38">
        <v>0</v>
      </c>
      <c r="P281" s="39">
        <f t="shared" si="122"/>
        <v>0</v>
      </c>
      <c r="Q281" s="66">
        <f t="shared" si="123"/>
        <v>8000</v>
      </c>
    </row>
    <row r="282" spans="1:17" x14ac:dyDescent="0.2">
      <c r="A282" s="91"/>
      <c r="B282" s="93"/>
      <c r="C282" s="95"/>
      <c r="D282" s="36"/>
      <c r="E282" s="42"/>
      <c r="F282" s="43"/>
      <c r="G282" s="43"/>
      <c r="H282" s="43"/>
      <c r="I282" s="43"/>
      <c r="J282" s="34">
        <f t="shared" si="120"/>
        <v>0</v>
      </c>
      <c r="K282" s="55"/>
      <c r="L282" s="43"/>
      <c r="M282" s="34">
        <f t="shared" si="125"/>
        <v>0</v>
      </c>
      <c r="N282" s="55"/>
      <c r="O282" s="43"/>
      <c r="P282" s="33">
        <f t="shared" si="122"/>
        <v>0</v>
      </c>
      <c r="Q282" s="65">
        <f t="shared" si="123"/>
        <v>0</v>
      </c>
    </row>
    <row r="283" spans="1:17" ht="12.75" customHeight="1" x14ac:dyDescent="0.2">
      <c r="A283" s="91"/>
      <c r="B283" s="93" t="s">
        <v>227</v>
      </c>
      <c r="C283" s="95" t="s">
        <v>228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20"/>
        <v>500</v>
      </c>
      <c r="K283" s="44">
        <v>0</v>
      </c>
      <c r="L283" s="38">
        <v>0</v>
      </c>
      <c r="M283" s="40">
        <f t="shared" si="125"/>
        <v>0</v>
      </c>
      <c r="N283" s="44">
        <v>0</v>
      </c>
      <c r="O283" s="38">
        <v>0</v>
      </c>
      <c r="P283" s="39">
        <f t="shared" si="122"/>
        <v>0</v>
      </c>
      <c r="Q283" s="66">
        <f t="shared" si="123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/>
      <c r="H284" s="43"/>
      <c r="I284" s="43"/>
      <c r="J284" s="34">
        <f t="shared" si="120"/>
        <v>0</v>
      </c>
      <c r="K284" s="55"/>
      <c r="L284" s="43"/>
      <c r="M284" s="34">
        <f t="shared" si="125"/>
        <v>0</v>
      </c>
      <c r="N284" s="55"/>
      <c r="O284" s="43"/>
      <c r="P284" s="33">
        <f t="shared" si="122"/>
        <v>0</v>
      </c>
      <c r="Q284" s="65">
        <f t="shared" si="123"/>
        <v>0</v>
      </c>
    </row>
    <row r="285" spans="1:17" ht="12.75" customHeight="1" x14ac:dyDescent="0.2">
      <c r="A285" s="91"/>
      <c r="B285" s="93" t="s">
        <v>229</v>
      </c>
      <c r="C285" s="95" t="s">
        <v>230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20"/>
        <v>500</v>
      </c>
      <c r="K285" s="44">
        <v>0</v>
      </c>
      <c r="L285" s="38">
        <v>0</v>
      </c>
      <c r="M285" s="40">
        <f t="shared" si="125"/>
        <v>0</v>
      </c>
      <c r="N285" s="44">
        <v>0</v>
      </c>
      <c r="O285" s="38">
        <v>0</v>
      </c>
      <c r="P285" s="39">
        <f t="shared" si="122"/>
        <v>0</v>
      </c>
      <c r="Q285" s="66">
        <f t="shared" si="123"/>
        <v>500</v>
      </c>
    </row>
    <row r="286" spans="1:17" x14ac:dyDescent="0.2">
      <c r="A286" s="91"/>
      <c r="B286" s="93"/>
      <c r="C286" s="95"/>
      <c r="D286" s="36"/>
      <c r="E286" s="42"/>
      <c r="F286" s="43"/>
      <c r="G286" s="43"/>
      <c r="H286" s="43"/>
      <c r="I286" s="43"/>
      <c r="J286" s="34">
        <f t="shared" si="120"/>
        <v>0</v>
      </c>
      <c r="K286" s="55"/>
      <c r="L286" s="43"/>
      <c r="M286" s="34">
        <f t="shared" si="125"/>
        <v>0</v>
      </c>
      <c r="N286" s="55"/>
      <c r="O286" s="43"/>
      <c r="P286" s="33">
        <f t="shared" si="122"/>
        <v>0</v>
      </c>
      <c r="Q286" s="65">
        <f t="shared" si="123"/>
        <v>0</v>
      </c>
    </row>
    <row r="287" spans="1:17" ht="12.75" customHeight="1" x14ac:dyDescent="0.2">
      <c r="A287" s="91"/>
      <c r="B287" s="93" t="s">
        <v>231</v>
      </c>
      <c r="C287" s="95" t="s">
        <v>232</v>
      </c>
      <c r="D287" s="36"/>
      <c r="E287" s="37">
        <v>0</v>
      </c>
      <c r="F287" s="38">
        <v>0</v>
      </c>
      <c r="G287" s="38">
        <v>1500</v>
      </c>
      <c r="H287" s="38">
        <v>0</v>
      </c>
      <c r="I287" s="38">
        <v>0</v>
      </c>
      <c r="J287" s="40">
        <f t="shared" si="120"/>
        <v>1500</v>
      </c>
      <c r="K287" s="44">
        <v>0</v>
      </c>
      <c r="L287" s="38">
        <v>0</v>
      </c>
      <c r="M287" s="40">
        <f t="shared" si="125"/>
        <v>0</v>
      </c>
      <c r="N287" s="44">
        <v>0</v>
      </c>
      <c r="O287" s="38">
        <v>0</v>
      </c>
      <c r="P287" s="39">
        <f t="shared" si="122"/>
        <v>0</v>
      </c>
      <c r="Q287" s="66">
        <f t="shared" si="123"/>
        <v>1500</v>
      </c>
    </row>
    <row r="288" spans="1:17" x14ac:dyDescent="0.2">
      <c r="A288" s="91"/>
      <c r="B288" s="93"/>
      <c r="C288" s="95"/>
      <c r="D288" s="36"/>
      <c r="E288" s="42"/>
      <c r="F288" s="43"/>
      <c r="G288" s="43"/>
      <c r="H288" s="43"/>
      <c r="I288" s="43"/>
      <c r="J288" s="34">
        <f t="shared" si="120"/>
        <v>0</v>
      </c>
      <c r="K288" s="55"/>
      <c r="L288" s="43"/>
      <c r="M288" s="34">
        <f t="shared" si="125"/>
        <v>0</v>
      </c>
      <c r="N288" s="55"/>
      <c r="O288" s="43"/>
      <c r="P288" s="33">
        <f t="shared" si="122"/>
        <v>0</v>
      </c>
      <c r="Q288" s="65">
        <f t="shared" si="123"/>
        <v>0</v>
      </c>
    </row>
    <row r="289" spans="1:17" x14ac:dyDescent="0.2">
      <c r="A289" s="91" t="s">
        <v>212</v>
      </c>
      <c r="B289" s="97"/>
      <c r="C289" s="99" t="s">
        <v>233</v>
      </c>
      <c r="D289" s="36"/>
      <c r="E289" s="37">
        <v>0</v>
      </c>
      <c r="F289" s="38">
        <v>0</v>
      </c>
      <c r="G289" s="38">
        <v>15300</v>
      </c>
      <c r="H289" s="38">
        <v>0</v>
      </c>
      <c r="I289" s="38">
        <v>0</v>
      </c>
      <c r="J289" s="40">
        <f t="shared" si="120"/>
        <v>15300</v>
      </c>
      <c r="K289" s="44">
        <v>0</v>
      </c>
      <c r="L289" s="38">
        <v>0</v>
      </c>
      <c r="M289" s="40">
        <f t="shared" si="125"/>
        <v>0</v>
      </c>
      <c r="N289" s="44">
        <v>0</v>
      </c>
      <c r="O289" s="38">
        <v>0</v>
      </c>
      <c r="P289" s="39">
        <f t="shared" si="122"/>
        <v>0</v>
      </c>
      <c r="Q289" s="66">
        <f t="shared" si="123"/>
        <v>15300</v>
      </c>
    </row>
    <row r="290" spans="1:17" x14ac:dyDescent="0.2">
      <c r="A290" s="91"/>
      <c r="B290" s="98"/>
      <c r="C290" s="100"/>
      <c r="D290" s="36"/>
      <c r="E290" s="42"/>
      <c r="F290" s="43"/>
      <c r="G290" s="43"/>
      <c r="H290" s="43"/>
      <c r="I290" s="43"/>
      <c r="J290" s="34">
        <f t="shared" si="120"/>
        <v>0</v>
      </c>
      <c r="K290" s="55"/>
      <c r="L290" s="43"/>
      <c r="M290" s="34">
        <f t="shared" si="125"/>
        <v>0</v>
      </c>
      <c r="N290" s="55"/>
      <c r="O290" s="43"/>
      <c r="P290" s="33">
        <f t="shared" si="122"/>
        <v>0</v>
      </c>
      <c r="Q290" s="65">
        <f t="shared" si="123"/>
        <v>0</v>
      </c>
    </row>
    <row r="291" spans="1:17" x14ac:dyDescent="0.2">
      <c r="A291" s="91" t="s">
        <v>212</v>
      </c>
      <c r="B291" s="97"/>
      <c r="C291" s="99" t="s">
        <v>234</v>
      </c>
      <c r="D291" s="36"/>
      <c r="E291" s="37">
        <v>0</v>
      </c>
      <c r="F291" s="38">
        <v>0</v>
      </c>
      <c r="G291" s="38">
        <v>50</v>
      </c>
      <c r="H291" s="38">
        <v>0</v>
      </c>
      <c r="I291" s="38">
        <v>0</v>
      </c>
      <c r="J291" s="40">
        <f t="shared" si="120"/>
        <v>50</v>
      </c>
      <c r="K291" s="44">
        <v>0</v>
      </c>
      <c r="L291" s="38">
        <v>0</v>
      </c>
      <c r="M291" s="40">
        <f t="shared" si="125"/>
        <v>0</v>
      </c>
      <c r="N291" s="44">
        <v>0</v>
      </c>
      <c r="O291" s="38">
        <v>0</v>
      </c>
      <c r="P291" s="39">
        <f t="shared" si="122"/>
        <v>0</v>
      </c>
      <c r="Q291" s="66">
        <f t="shared" si="123"/>
        <v>50</v>
      </c>
    </row>
    <row r="292" spans="1:17" x14ac:dyDescent="0.2">
      <c r="A292" s="91"/>
      <c r="B292" s="98"/>
      <c r="C292" s="100"/>
      <c r="D292" s="36"/>
      <c r="E292" s="42"/>
      <c r="F292" s="43"/>
      <c r="G292" s="43"/>
      <c r="H292" s="43"/>
      <c r="I292" s="43"/>
      <c r="J292" s="34">
        <f t="shared" ref="J292:J321" si="126">SUM(E292:I292)</f>
        <v>0</v>
      </c>
      <c r="K292" s="55"/>
      <c r="L292" s="43"/>
      <c r="M292" s="34">
        <f t="shared" si="125"/>
        <v>0</v>
      </c>
      <c r="N292" s="55"/>
      <c r="O292" s="43"/>
      <c r="P292" s="33">
        <f t="shared" si="122"/>
        <v>0</v>
      </c>
      <c r="Q292" s="65">
        <f t="shared" si="123"/>
        <v>0</v>
      </c>
    </row>
    <row r="293" spans="1:17" ht="12.75" customHeight="1" x14ac:dyDescent="0.2">
      <c r="A293" s="91" t="s">
        <v>212</v>
      </c>
      <c r="B293" s="93"/>
      <c r="C293" s="95" t="s">
        <v>235</v>
      </c>
      <c r="D293" s="36"/>
      <c r="E293" s="37">
        <f>E295+E297+E299+E301+E303+E309+E311+E313</f>
        <v>0</v>
      </c>
      <c r="F293" s="38">
        <f>F295+F297+F299+F301+F303+F309+F311+F313</f>
        <v>0</v>
      </c>
      <c r="G293" s="38">
        <f>G295+G297+G299+G301+G303+G305+G307+G309+G311+G313+G315</f>
        <v>51107</v>
      </c>
      <c r="H293" s="38">
        <f>H295+H297+H299+H301+H303+H309+H311+H313</f>
        <v>0</v>
      </c>
      <c r="I293" s="38">
        <f>I295+I297+I299+I301+I303+I309+I311+I313</f>
        <v>0</v>
      </c>
      <c r="J293" s="40">
        <f t="shared" si="126"/>
        <v>51107</v>
      </c>
      <c r="K293" s="44">
        <f>K295+K297+K299+K301+K303+K305+K307+K309</f>
        <v>0</v>
      </c>
      <c r="L293" s="38">
        <f>L295+L297+L299+L301+L303+L305+L307+L309</f>
        <v>0</v>
      </c>
      <c r="M293" s="40">
        <f t="shared" si="125"/>
        <v>0</v>
      </c>
      <c r="N293" s="44">
        <f>N295+N297+N299+N301+N303+N305+N307+N309</f>
        <v>0</v>
      </c>
      <c r="O293" s="38">
        <f>O295+O297+O299+O301+O303+O305+O307+O309</f>
        <v>0</v>
      </c>
      <c r="P293" s="39">
        <f t="shared" si="122"/>
        <v>0</v>
      </c>
      <c r="Q293" s="66">
        <f t="shared" si="123"/>
        <v>51107</v>
      </c>
    </row>
    <row r="294" spans="1:17" x14ac:dyDescent="0.2">
      <c r="A294" s="91"/>
      <c r="B294" s="93"/>
      <c r="C294" s="95"/>
      <c r="D294" s="36"/>
      <c r="E294" s="31">
        <f>E296+E298+E300+E302+E304+E306+E308+E310+E312+E314</f>
        <v>0</v>
      </c>
      <c r="F294" s="32">
        <f>F296+F298+F300+F302+F304+F306+F308+F310+F312+F314</f>
        <v>0</v>
      </c>
      <c r="G294" s="32">
        <f>G296+G298+G300+G302+G304+G306+G308+G310+G312+G314+G316</f>
        <v>0</v>
      </c>
      <c r="H294" s="32">
        <f>H296+H298+H300+H302+H304+H306+H308+H310+H312+H314</f>
        <v>0</v>
      </c>
      <c r="I294" s="32">
        <f>I296+I298+I300+I302+I304+I306+I308+I310+I312+I314</f>
        <v>0</v>
      </c>
      <c r="J294" s="34">
        <f t="shared" si="126"/>
        <v>0</v>
      </c>
      <c r="K294" s="57">
        <f>K296+K298+K300+K302+K304+K306+K308+K310+K312+K314</f>
        <v>0</v>
      </c>
      <c r="L294" s="32">
        <f>L296+L298+L300+L302+L304+L306+L308+L310+L312+L314</f>
        <v>0</v>
      </c>
      <c r="M294" s="34">
        <f t="shared" si="125"/>
        <v>0</v>
      </c>
      <c r="N294" s="57">
        <f>N296+N298+N300+N302+N304+N306+N308+N310+N312+N314</f>
        <v>0</v>
      </c>
      <c r="O294" s="32">
        <f>O296+O298+O300+O302+O304+O306+O308+O310+O312+O314</f>
        <v>0</v>
      </c>
      <c r="P294" s="33">
        <f t="shared" si="122"/>
        <v>0</v>
      </c>
      <c r="Q294" s="65">
        <f t="shared" si="123"/>
        <v>0</v>
      </c>
    </row>
    <row r="295" spans="1:17" x14ac:dyDescent="0.2">
      <c r="A295" s="91"/>
      <c r="B295" s="93" t="s">
        <v>236</v>
      </c>
      <c r="C295" s="95" t="s">
        <v>237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6"/>
        <v>2000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2"/>
        <v>0</v>
      </c>
      <c r="Q295" s="66">
        <f t="shared" si="123"/>
        <v>2000</v>
      </c>
    </row>
    <row r="296" spans="1:17" x14ac:dyDescent="0.2">
      <c r="A296" s="91"/>
      <c r="B296" s="93"/>
      <c r="C296" s="95"/>
      <c r="D296" s="36"/>
      <c r="E296" s="42"/>
      <c r="F296" s="43"/>
      <c r="G296" s="43"/>
      <c r="H296" s="43"/>
      <c r="I296" s="43"/>
      <c r="J296" s="34">
        <f t="shared" si="126"/>
        <v>0</v>
      </c>
      <c r="K296" s="55"/>
      <c r="L296" s="43"/>
      <c r="M296" s="34">
        <f t="shared" si="125"/>
        <v>0</v>
      </c>
      <c r="N296" s="55"/>
      <c r="O296" s="43"/>
      <c r="P296" s="33">
        <f t="shared" si="122"/>
        <v>0</v>
      </c>
      <c r="Q296" s="65">
        <f t="shared" si="123"/>
        <v>0</v>
      </c>
    </row>
    <row r="297" spans="1:17" x14ac:dyDescent="0.2">
      <c r="A297" s="91"/>
      <c r="B297" s="93" t="s">
        <v>238</v>
      </c>
      <c r="C297" s="95" t="s">
        <v>239</v>
      </c>
      <c r="D297" s="36"/>
      <c r="E297" s="37">
        <v>0</v>
      </c>
      <c r="F297" s="38">
        <v>0</v>
      </c>
      <c r="G297" s="38">
        <v>5800</v>
      </c>
      <c r="H297" s="38">
        <v>0</v>
      </c>
      <c r="I297" s="38">
        <v>0</v>
      </c>
      <c r="J297" s="40">
        <f t="shared" si="126"/>
        <v>5800</v>
      </c>
      <c r="K297" s="44">
        <v>0</v>
      </c>
      <c r="L297" s="38">
        <v>0</v>
      </c>
      <c r="M297" s="40">
        <f t="shared" si="125"/>
        <v>0</v>
      </c>
      <c r="N297" s="44">
        <v>0</v>
      </c>
      <c r="O297" s="38">
        <v>0</v>
      </c>
      <c r="P297" s="39">
        <f t="shared" si="122"/>
        <v>0</v>
      </c>
      <c r="Q297" s="66">
        <f t="shared" si="123"/>
        <v>5800</v>
      </c>
    </row>
    <row r="298" spans="1:17" x14ac:dyDescent="0.2">
      <c r="A298" s="91"/>
      <c r="B298" s="93"/>
      <c r="C298" s="95"/>
      <c r="D298" s="36"/>
      <c r="E298" s="42"/>
      <c r="F298" s="43"/>
      <c r="G298" s="43"/>
      <c r="H298" s="43"/>
      <c r="I298" s="43"/>
      <c r="J298" s="34">
        <f t="shared" si="126"/>
        <v>0</v>
      </c>
      <c r="K298" s="55"/>
      <c r="L298" s="43"/>
      <c r="M298" s="34">
        <f t="shared" si="125"/>
        <v>0</v>
      </c>
      <c r="N298" s="55"/>
      <c r="O298" s="43"/>
      <c r="P298" s="33">
        <f t="shared" si="122"/>
        <v>0</v>
      </c>
      <c r="Q298" s="65">
        <f t="shared" si="123"/>
        <v>0</v>
      </c>
    </row>
    <row r="299" spans="1:17" x14ac:dyDescent="0.2">
      <c r="A299" s="91"/>
      <c r="B299" s="93" t="s">
        <v>240</v>
      </c>
      <c r="C299" s="95" t="s">
        <v>241</v>
      </c>
      <c r="D299" s="36"/>
      <c r="E299" s="37">
        <v>0</v>
      </c>
      <c r="F299" s="38">
        <v>0</v>
      </c>
      <c r="G299" s="38">
        <v>5000</v>
      </c>
      <c r="H299" s="38">
        <v>0</v>
      </c>
      <c r="I299" s="38">
        <v>0</v>
      </c>
      <c r="J299" s="40">
        <f t="shared" si="126"/>
        <v>5000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2"/>
        <v>0</v>
      </c>
      <c r="Q299" s="66">
        <f t="shared" si="123"/>
        <v>5000</v>
      </c>
    </row>
    <row r="300" spans="1:17" x14ac:dyDescent="0.2">
      <c r="A300" s="91"/>
      <c r="B300" s="93"/>
      <c r="C300" s="95"/>
      <c r="D300" s="36"/>
      <c r="E300" s="42"/>
      <c r="F300" s="43"/>
      <c r="G300" s="43"/>
      <c r="H300" s="43"/>
      <c r="I300" s="43"/>
      <c r="J300" s="34">
        <f t="shared" si="126"/>
        <v>0</v>
      </c>
      <c r="K300" s="55"/>
      <c r="L300" s="43"/>
      <c r="M300" s="34">
        <f t="shared" si="125"/>
        <v>0</v>
      </c>
      <c r="N300" s="55"/>
      <c r="O300" s="43"/>
      <c r="P300" s="33">
        <f t="shared" si="122"/>
        <v>0</v>
      </c>
      <c r="Q300" s="65">
        <f t="shared" si="123"/>
        <v>0</v>
      </c>
    </row>
    <row r="301" spans="1:17" x14ac:dyDescent="0.2">
      <c r="A301" s="91"/>
      <c r="B301" s="93" t="s">
        <v>242</v>
      </c>
      <c r="C301" s="95" t="s">
        <v>243</v>
      </c>
      <c r="D301" s="36"/>
      <c r="E301" s="37">
        <v>0</v>
      </c>
      <c r="F301" s="38">
        <v>0</v>
      </c>
      <c r="G301" s="38">
        <v>106</v>
      </c>
      <c r="H301" s="38">
        <v>0</v>
      </c>
      <c r="I301" s="38">
        <v>0</v>
      </c>
      <c r="J301" s="40">
        <f t="shared" si="126"/>
        <v>106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2"/>
        <v>0</v>
      </c>
      <c r="Q301" s="66">
        <f t="shared" si="123"/>
        <v>106</v>
      </c>
    </row>
    <row r="302" spans="1:17" x14ac:dyDescent="0.2">
      <c r="A302" s="91"/>
      <c r="B302" s="93"/>
      <c r="C302" s="95"/>
      <c r="D302" s="36"/>
      <c r="E302" s="42"/>
      <c r="F302" s="43"/>
      <c r="G302" s="43"/>
      <c r="H302" s="43"/>
      <c r="I302" s="43"/>
      <c r="J302" s="34">
        <f t="shared" si="126"/>
        <v>0</v>
      </c>
      <c r="K302" s="55"/>
      <c r="L302" s="43"/>
      <c r="M302" s="34">
        <f t="shared" si="125"/>
        <v>0</v>
      </c>
      <c r="N302" s="55"/>
      <c r="O302" s="43"/>
      <c r="P302" s="33">
        <f t="shared" si="122"/>
        <v>0</v>
      </c>
      <c r="Q302" s="65">
        <f t="shared" si="123"/>
        <v>0</v>
      </c>
    </row>
    <row r="303" spans="1:17" x14ac:dyDescent="0.2">
      <c r="A303" s="91"/>
      <c r="B303" s="93" t="s">
        <v>244</v>
      </c>
      <c r="C303" s="95" t="s">
        <v>245</v>
      </c>
      <c r="D303" s="36"/>
      <c r="E303" s="37">
        <v>0</v>
      </c>
      <c r="F303" s="38">
        <v>0</v>
      </c>
      <c r="G303" s="38">
        <v>2300</v>
      </c>
      <c r="H303" s="38">
        <v>0</v>
      </c>
      <c r="I303" s="38">
        <v>0</v>
      </c>
      <c r="J303" s="40">
        <f t="shared" si="126"/>
        <v>2300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2"/>
        <v>0</v>
      </c>
      <c r="Q303" s="66">
        <f t="shared" si="123"/>
        <v>2300</v>
      </c>
    </row>
    <row r="304" spans="1:17" x14ac:dyDescent="0.2">
      <c r="A304" s="91"/>
      <c r="B304" s="93"/>
      <c r="C304" s="95"/>
      <c r="D304" s="36"/>
      <c r="E304" s="42"/>
      <c r="F304" s="43"/>
      <c r="G304" s="43"/>
      <c r="H304" s="43"/>
      <c r="I304" s="43"/>
      <c r="J304" s="34">
        <f t="shared" si="126"/>
        <v>0</v>
      </c>
      <c r="K304" s="55"/>
      <c r="L304" s="43"/>
      <c r="M304" s="34">
        <f t="shared" si="125"/>
        <v>0</v>
      </c>
      <c r="N304" s="55"/>
      <c r="O304" s="43"/>
      <c r="P304" s="33">
        <f t="shared" si="122"/>
        <v>0</v>
      </c>
      <c r="Q304" s="65">
        <f t="shared" si="123"/>
        <v>0</v>
      </c>
    </row>
    <row r="305" spans="1:17" x14ac:dyDescent="0.2">
      <c r="A305" s="91"/>
      <c r="B305" s="93" t="s">
        <v>246</v>
      </c>
      <c r="C305" s="95" t="s">
        <v>247</v>
      </c>
      <c r="D305" s="36"/>
      <c r="E305" s="37">
        <v>0</v>
      </c>
      <c r="F305" s="38">
        <v>0</v>
      </c>
      <c r="G305" s="38">
        <v>13700</v>
      </c>
      <c r="H305" s="38">
        <v>0</v>
      </c>
      <c r="I305" s="38">
        <v>0</v>
      </c>
      <c r="J305" s="40">
        <f t="shared" si="126"/>
        <v>13700</v>
      </c>
      <c r="K305" s="44">
        <v>0</v>
      </c>
      <c r="L305" s="38">
        <v>0</v>
      </c>
      <c r="M305" s="40">
        <f t="shared" si="125"/>
        <v>0</v>
      </c>
      <c r="N305" s="44">
        <v>0</v>
      </c>
      <c r="O305" s="38">
        <v>0</v>
      </c>
      <c r="P305" s="39">
        <f t="shared" si="122"/>
        <v>0</v>
      </c>
      <c r="Q305" s="66">
        <f t="shared" si="123"/>
        <v>13700</v>
      </c>
    </row>
    <row r="306" spans="1:17" x14ac:dyDescent="0.2">
      <c r="A306" s="91"/>
      <c r="B306" s="93"/>
      <c r="C306" s="95"/>
      <c r="D306" s="36"/>
      <c r="E306" s="42"/>
      <c r="F306" s="43"/>
      <c r="G306" s="43"/>
      <c r="H306" s="43"/>
      <c r="I306" s="43"/>
      <c r="J306" s="34">
        <f t="shared" si="126"/>
        <v>0</v>
      </c>
      <c r="K306" s="55"/>
      <c r="L306" s="43"/>
      <c r="M306" s="34">
        <f t="shared" si="125"/>
        <v>0</v>
      </c>
      <c r="N306" s="55"/>
      <c r="O306" s="43"/>
      <c r="P306" s="33">
        <f t="shared" si="122"/>
        <v>0</v>
      </c>
      <c r="Q306" s="65">
        <f t="shared" si="123"/>
        <v>0</v>
      </c>
    </row>
    <row r="307" spans="1:17" x14ac:dyDescent="0.2">
      <c r="A307" s="91"/>
      <c r="B307" s="93" t="s">
        <v>248</v>
      </c>
      <c r="C307" s="95" t="s">
        <v>249</v>
      </c>
      <c r="D307" s="36"/>
      <c r="E307" s="37">
        <v>0</v>
      </c>
      <c r="F307" s="38">
        <v>0</v>
      </c>
      <c r="G307" s="38">
        <v>6200</v>
      </c>
      <c r="H307" s="38">
        <v>0</v>
      </c>
      <c r="I307" s="38">
        <v>0</v>
      </c>
      <c r="J307" s="40">
        <f t="shared" si="126"/>
        <v>6200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22"/>
        <v>0</v>
      </c>
      <c r="Q307" s="66">
        <f t="shared" si="123"/>
        <v>6200</v>
      </c>
    </row>
    <row r="308" spans="1:17" x14ac:dyDescent="0.2">
      <c r="A308" s="91"/>
      <c r="B308" s="93"/>
      <c r="C308" s="95"/>
      <c r="D308" s="36"/>
      <c r="E308" s="42"/>
      <c r="F308" s="43"/>
      <c r="G308" s="43"/>
      <c r="H308" s="43"/>
      <c r="I308" s="43"/>
      <c r="J308" s="34">
        <f t="shared" si="126"/>
        <v>0</v>
      </c>
      <c r="K308" s="55"/>
      <c r="L308" s="43"/>
      <c r="M308" s="34">
        <f t="shared" si="125"/>
        <v>0</v>
      </c>
      <c r="N308" s="55"/>
      <c r="O308" s="43"/>
      <c r="P308" s="33">
        <f t="shared" si="122"/>
        <v>0</v>
      </c>
      <c r="Q308" s="65">
        <f t="shared" si="123"/>
        <v>0</v>
      </c>
    </row>
    <row r="309" spans="1:17" ht="12.75" customHeight="1" x14ac:dyDescent="0.2">
      <c r="A309" s="91"/>
      <c r="B309" s="93" t="s">
        <v>250</v>
      </c>
      <c r="C309" s="95" t="s">
        <v>251</v>
      </c>
      <c r="D309" s="36"/>
      <c r="E309" s="37">
        <v>0</v>
      </c>
      <c r="F309" s="38">
        <v>0</v>
      </c>
      <c r="G309" s="38">
        <v>3000</v>
      </c>
      <c r="H309" s="38">
        <v>0</v>
      </c>
      <c r="I309" s="38">
        <v>0</v>
      </c>
      <c r="J309" s="40">
        <f t="shared" si="126"/>
        <v>3000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22"/>
        <v>0</v>
      </c>
      <c r="Q309" s="66">
        <f t="shared" si="123"/>
        <v>3000</v>
      </c>
    </row>
    <row r="310" spans="1:17" x14ac:dyDescent="0.2">
      <c r="A310" s="91"/>
      <c r="B310" s="93"/>
      <c r="C310" s="95"/>
      <c r="D310" s="36"/>
      <c r="E310" s="42"/>
      <c r="F310" s="43"/>
      <c r="G310" s="43"/>
      <c r="H310" s="43"/>
      <c r="I310" s="43"/>
      <c r="J310" s="34">
        <f t="shared" si="126"/>
        <v>0</v>
      </c>
      <c r="K310" s="55"/>
      <c r="L310" s="43"/>
      <c r="M310" s="34">
        <f t="shared" si="125"/>
        <v>0</v>
      </c>
      <c r="N310" s="55"/>
      <c r="O310" s="43"/>
      <c r="P310" s="33">
        <f t="shared" si="122"/>
        <v>0</v>
      </c>
      <c r="Q310" s="65">
        <f t="shared" si="123"/>
        <v>0</v>
      </c>
    </row>
    <row r="311" spans="1:17" x14ac:dyDescent="0.2">
      <c r="A311" s="91"/>
      <c r="B311" s="93" t="s">
        <v>252</v>
      </c>
      <c r="C311" s="95" t="s">
        <v>253</v>
      </c>
      <c r="D311" s="36"/>
      <c r="E311" s="37">
        <v>0</v>
      </c>
      <c r="F311" s="38">
        <v>0</v>
      </c>
      <c r="G311" s="38">
        <v>12000</v>
      </c>
      <c r="H311" s="38">
        <v>0</v>
      </c>
      <c r="I311" s="38">
        <v>0</v>
      </c>
      <c r="J311" s="40">
        <f t="shared" si="126"/>
        <v>12000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22"/>
        <v>0</v>
      </c>
      <c r="Q311" s="66">
        <f t="shared" si="123"/>
        <v>12000</v>
      </c>
    </row>
    <row r="312" spans="1:17" x14ac:dyDescent="0.2">
      <c r="A312" s="91"/>
      <c r="B312" s="93"/>
      <c r="C312" s="95"/>
      <c r="D312" s="36"/>
      <c r="E312" s="42"/>
      <c r="F312" s="43"/>
      <c r="G312" s="43"/>
      <c r="H312" s="43"/>
      <c r="I312" s="43"/>
      <c r="J312" s="34">
        <f t="shared" si="126"/>
        <v>0</v>
      </c>
      <c r="K312" s="55"/>
      <c r="L312" s="43"/>
      <c r="M312" s="34">
        <f t="shared" si="125"/>
        <v>0</v>
      </c>
      <c r="N312" s="55"/>
      <c r="O312" s="43"/>
      <c r="P312" s="33">
        <f t="shared" si="122"/>
        <v>0</v>
      </c>
      <c r="Q312" s="65">
        <f t="shared" si="123"/>
        <v>0</v>
      </c>
    </row>
    <row r="313" spans="1:17" x14ac:dyDescent="0.2">
      <c r="A313" s="91"/>
      <c r="B313" s="93" t="s">
        <v>254</v>
      </c>
      <c r="C313" s="95" t="s">
        <v>255</v>
      </c>
      <c r="D313" s="36"/>
      <c r="E313" s="37">
        <v>0</v>
      </c>
      <c r="F313" s="38">
        <v>0</v>
      </c>
      <c r="G313" s="38">
        <v>0</v>
      </c>
      <c r="H313" s="38">
        <v>0</v>
      </c>
      <c r="I313" s="38">
        <v>0</v>
      </c>
      <c r="J313" s="40">
        <f t="shared" si="126"/>
        <v>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22"/>
        <v>0</v>
      </c>
      <c r="Q313" s="66">
        <f t="shared" si="123"/>
        <v>0</v>
      </c>
    </row>
    <row r="314" spans="1:17" x14ac:dyDescent="0.2">
      <c r="A314" s="91"/>
      <c r="B314" s="93"/>
      <c r="C314" s="95"/>
      <c r="D314" s="36"/>
      <c r="E314" s="42"/>
      <c r="F314" s="43"/>
      <c r="G314" s="43"/>
      <c r="H314" s="43"/>
      <c r="I314" s="43"/>
      <c r="J314" s="34">
        <f t="shared" si="126"/>
        <v>0</v>
      </c>
      <c r="K314" s="55"/>
      <c r="L314" s="43"/>
      <c r="M314" s="34">
        <f t="shared" si="125"/>
        <v>0</v>
      </c>
      <c r="N314" s="55"/>
      <c r="O314" s="43"/>
      <c r="P314" s="33">
        <f t="shared" si="122"/>
        <v>0</v>
      </c>
      <c r="Q314" s="65">
        <f t="shared" si="123"/>
        <v>0</v>
      </c>
    </row>
    <row r="315" spans="1:17" x14ac:dyDescent="0.2">
      <c r="A315" s="91"/>
      <c r="B315" s="93" t="s">
        <v>256</v>
      </c>
      <c r="C315" s="95" t="s">
        <v>257</v>
      </c>
      <c r="D315" s="36"/>
      <c r="E315" s="37">
        <v>0</v>
      </c>
      <c r="F315" s="38">
        <v>0</v>
      </c>
      <c r="G315" s="38">
        <v>1001</v>
      </c>
      <c r="H315" s="38">
        <v>0</v>
      </c>
      <c r="I315" s="38">
        <v>0</v>
      </c>
      <c r="J315" s="40">
        <f t="shared" si="126"/>
        <v>1001</v>
      </c>
      <c r="K315" s="44">
        <v>0</v>
      </c>
      <c r="L315" s="38">
        <v>0</v>
      </c>
      <c r="M315" s="40">
        <f t="shared" si="125"/>
        <v>0</v>
      </c>
      <c r="N315" s="44">
        <v>0</v>
      </c>
      <c r="O315" s="38">
        <v>0</v>
      </c>
      <c r="P315" s="39">
        <f t="shared" si="122"/>
        <v>0</v>
      </c>
      <c r="Q315" s="66">
        <f t="shared" si="123"/>
        <v>1001</v>
      </c>
    </row>
    <row r="316" spans="1:17" x14ac:dyDescent="0.2">
      <c r="A316" s="91"/>
      <c r="B316" s="93"/>
      <c r="C316" s="95"/>
      <c r="D316" s="36"/>
      <c r="E316" s="42"/>
      <c r="F316" s="43"/>
      <c r="G316" s="43"/>
      <c r="H316" s="43"/>
      <c r="I316" s="43"/>
      <c r="J316" s="34">
        <f t="shared" si="126"/>
        <v>0</v>
      </c>
      <c r="K316" s="55"/>
      <c r="L316" s="43"/>
      <c r="M316" s="34">
        <f t="shared" si="125"/>
        <v>0</v>
      </c>
      <c r="N316" s="55"/>
      <c r="O316" s="43"/>
      <c r="P316" s="33">
        <f t="shared" si="122"/>
        <v>0</v>
      </c>
      <c r="Q316" s="65">
        <f t="shared" si="123"/>
        <v>0</v>
      </c>
    </row>
    <row r="317" spans="1:17" x14ac:dyDescent="0.2">
      <c r="A317" s="91" t="s">
        <v>212</v>
      </c>
      <c r="B317" s="93"/>
      <c r="C317" s="95" t="s">
        <v>258</v>
      </c>
      <c r="D317" s="36"/>
      <c r="E317" s="37">
        <v>0</v>
      </c>
      <c r="F317" s="38">
        <v>0</v>
      </c>
      <c r="G317" s="38">
        <v>0</v>
      </c>
      <c r="H317" s="38">
        <v>8506</v>
      </c>
      <c r="I317" s="38">
        <v>0</v>
      </c>
      <c r="J317" s="40">
        <f t="shared" si="126"/>
        <v>8506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22"/>
        <v>0</v>
      </c>
      <c r="Q317" s="66">
        <f t="shared" si="123"/>
        <v>8506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/>
      <c r="I318" s="43"/>
      <c r="J318" s="34">
        <f t="shared" si="126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22"/>
        <v>0</v>
      </c>
      <c r="Q318" s="65">
        <f t="shared" si="123"/>
        <v>0</v>
      </c>
    </row>
    <row r="319" spans="1:17" x14ac:dyDescent="0.2">
      <c r="A319" s="91" t="s">
        <v>212</v>
      </c>
      <c r="B319" s="93"/>
      <c r="C319" s="95" t="s">
        <v>291</v>
      </c>
      <c r="D319" s="36"/>
      <c r="E319" s="37">
        <v>0</v>
      </c>
      <c r="F319" s="38">
        <v>0</v>
      </c>
      <c r="G319" s="38">
        <v>0</v>
      </c>
      <c r="H319" s="38">
        <v>650</v>
      </c>
      <c r="I319" s="38">
        <v>0</v>
      </c>
      <c r="J319" s="40">
        <f t="shared" si="126"/>
        <v>650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22"/>
        <v>0</v>
      </c>
      <c r="Q319" s="66">
        <f t="shared" si="123"/>
        <v>650</v>
      </c>
    </row>
    <row r="320" spans="1:17" x14ac:dyDescent="0.2">
      <c r="A320" s="91"/>
      <c r="B320" s="93"/>
      <c r="C320" s="95"/>
      <c r="D320" s="36"/>
      <c r="E320" s="42"/>
      <c r="F320" s="43"/>
      <c r="G320" s="43"/>
      <c r="H320" s="43"/>
      <c r="I320" s="43"/>
      <c r="J320" s="34">
        <f t="shared" si="126"/>
        <v>0</v>
      </c>
      <c r="K320" s="55"/>
      <c r="L320" s="43"/>
      <c r="M320" s="34">
        <f t="shared" si="125"/>
        <v>0</v>
      </c>
      <c r="N320" s="55"/>
      <c r="O320" s="43"/>
      <c r="P320" s="33">
        <f t="shared" si="122"/>
        <v>0</v>
      </c>
      <c r="Q320" s="65">
        <f t="shared" si="123"/>
        <v>0</v>
      </c>
    </row>
    <row r="321" spans="1:17" x14ac:dyDescent="0.2">
      <c r="A321" s="91" t="s">
        <v>212</v>
      </c>
      <c r="B321" s="93"/>
      <c r="C321" s="95" t="s">
        <v>211</v>
      </c>
      <c r="D321" s="36" t="s">
        <v>120</v>
      </c>
      <c r="E321" s="37">
        <v>0</v>
      </c>
      <c r="F321" s="38">
        <v>0</v>
      </c>
      <c r="G321" s="38">
        <v>0</v>
      </c>
      <c r="H321" s="38">
        <v>0</v>
      </c>
      <c r="I321" s="38">
        <v>0</v>
      </c>
      <c r="J321" s="40">
        <f t="shared" si="126"/>
        <v>0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22"/>
        <v>0</v>
      </c>
      <c r="Q321" s="66">
        <f t="shared" si="123"/>
        <v>0</v>
      </c>
    </row>
    <row r="322" spans="1:17" ht="13.5" thickBot="1" x14ac:dyDescent="0.25">
      <c r="A322" s="92"/>
      <c r="B322" s="94"/>
      <c r="C322" s="96"/>
      <c r="D322" s="67"/>
      <c r="E322" s="51"/>
      <c r="F322" s="45"/>
      <c r="G322" s="45"/>
      <c r="H322" s="45"/>
      <c r="I322" s="45"/>
      <c r="J322" s="24">
        <f>SUM(E322:I322)</f>
        <v>0</v>
      </c>
      <c r="K322" s="56"/>
      <c r="L322" s="45"/>
      <c r="M322" s="24">
        <f>SUM(K322:L322)</f>
        <v>0</v>
      </c>
      <c r="N322" s="56"/>
      <c r="O322" s="45"/>
      <c r="P322" s="23">
        <f>SUM(N322:O322)</f>
        <v>0</v>
      </c>
      <c r="Q322" s="63">
        <f t="shared" si="123"/>
        <v>0</v>
      </c>
    </row>
  </sheetData>
  <mergeCells count="495"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89:D90"/>
    <mergeCell ref="D116:D117"/>
    <mergeCell ref="D133:D134"/>
    <mergeCell ref="D219:D220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7:D178"/>
    <mergeCell ref="A180:B181"/>
    <mergeCell ref="C180:C181"/>
    <mergeCell ref="D180:D181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2:A183"/>
    <mergeCell ref="B182:B183"/>
    <mergeCell ref="C182:C183"/>
    <mergeCell ref="A184:A185"/>
    <mergeCell ref="B184:B185"/>
    <mergeCell ref="C184:C185"/>
    <mergeCell ref="A177:A178"/>
    <mergeCell ref="B177:B178"/>
    <mergeCell ref="C177:C178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D206:D207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6:A217"/>
    <mergeCell ref="B216:B217"/>
    <mergeCell ref="C216:C217"/>
    <mergeCell ref="A219:B220"/>
    <mergeCell ref="A210:A211"/>
    <mergeCell ref="B210:B211"/>
    <mergeCell ref="C210:C211"/>
    <mergeCell ref="A212:A213"/>
    <mergeCell ref="B212:B213"/>
    <mergeCell ref="C212:C213"/>
    <mergeCell ref="A223:A224"/>
    <mergeCell ref="B223:B224"/>
    <mergeCell ref="C223:C224"/>
    <mergeCell ref="A225:A226"/>
    <mergeCell ref="B225:B226"/>
    <mergeCell ref="C225:C226"/>
    <mergeCell ref="C219:C220"/>
    <mergeCell ref="A221:A222"/>
    <mergeCell ref="B221:B222"/>
    <mergeCell ref="C221:C222"/>
    <mergeCell ref="A231:A232"/>
    <mergeCell ref="B231:B232"/>
    <mergeCell ref="C231:C232"/>
    <mergeCell ref="A233:A234"/>
    <mergeCell ref="B233:B234"/>
    <mergeCell ref="C233:C234"/>
    <mergeCell ref="A227:A228"/>
    <mergeCell ref="B227:B228"/>
    <mergeCell ref="C227:C228"/>
    <mergeCell ref="A229:A230"/>
    <mergeCell ref="B229:B230"/>
    <mergeCell ref="C229:C230"/>
    <mergeCell ref="C242:C243"/>
    <mergeCell ref="D242:D243"/>
    <mergeCell ref="A239:A240"/>
    <mergeCell ref="B239:B240"/>
    <mergeCell ref="C239:C240"/>
    <mergeCell ref="A242:B243"/>
    <mergeCell ref="D244:D245"/>
    <mergeCell ref="A235:A236"/>
    <mergeCell ref="B235:B236"/>
    <mergeCell ref="C235:C236"/>
    <mergeCell ref="A237:A238"/>
    <mergeCell ref="B237:B238"/>
    <mergeCell ref="C237:C238"/>
    <mergeCell ref="A248:A249"/>
    <mergeCell ref="B248:B249"/>
    <mergeCell ref="C248:C249"/>
    <mergeCell ref="A250:A251"/>
    <mergeCell ref="B250:B251"/>
    <mergeCell ref="C250:C251"/>
    <mergeCell ref="A244:A245"/>
    <mergeCell ref="B244:B245"/>
    <mergeCell ref="C244:C245"/>
    <mergeCell ref="A246:A247"/>
    <mergeCell ref="B246:B247"/>
    <mergeCell ref="C246:C247"/>
    <mergeCell ref="A258:A259"/>
    <mergeCell ref="B258:B259"/>
    <mergeCell ref="C258:C259"/>
    <mergeCell ref="A252:A253"/>
    <mergeCell ref="B252:B253"/>
    <mergeCell ref="C252:C253"/>
    <mergeCell ref="A254:A255"/>
    <mergeCell ref="B254:B255"/>
    <mergeCell ref="A256:A257"/>
    <mergeCell ref="B256:B257"/>
    <mergeCell ref="A260:A261"/>
    <mergeCell ref="B260:B261"/>
    <mergeCell ref="C260:C261"/>
    <mergeCell ref="A263:B264"/>
    <mergeCell ref="D263:D264"/>
    <mergeCell ref="C263:C264"/>
    <mergeCell ref="A265:A266"/>
    <mergeCell ref="B265:B266"/>
    <mergeCell ref="C265:C266"/>
    <mergeCell ref="A271:A272"/>
    <mergeCell ref="B271:B272"/>
    <mergeCell ref="C271:C272"/>
    <mergeCell ref="A273:A274"/>
    <mergeCell ref="B273:B274"/>
    <mergeCell ref="C273:C274"/>
    <mergeCell ref="A267:A268"/>
    <mergeCell ref="B267:B268"/>
    <mergeCell ref="C267:C268"/>
    <mergeCell ref="A269:A270"/>
    <mergeCell ref="B269:B270"/>
    <mergeCell ref="C269:C270"/>
    <mergeCell ref="A279:A280"/>
    <mergeCell ref="B279:B280"/>
    <mergeCell ref="C279:C280"/>
    <mergeCell ref="A281:A282"/>
    <mergeCell ref="B281:B282"/>
    <mergeCell ref="C281:C282"/>
    <mergeCell ref="A275:A276"/>
    <mergeCell ref="B275:B276"/>
    <mergeCell ref="C275:C276"/>
    <mergeCell ref="A277:A278"/>
    <mergeCell ref="B277:B278"/>
    <mergeCell ref="C277:C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C315:C316"/>
    <mergeCell ref="A317:A318"/>
    <mergeCell ref="B317:B318"/>
    <mergeCell ref="C317:C3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opLeftCell="A118" workbookViewId="0">
      <selection activeCell="E139" sqref="A139:XFD14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25" t="s">
        <v>259</v>
      </c>
      <c r="B1" s="125"/>
      <c r="C1" s="125"/>
      <c r="D1" s="126"/>
      <c r="E1" s="129" t="s">
        <v>0</v>
      </c>
      <c r="F1" s="130"/>
      <c r="G1" s="130"/>
      <c r="H1" s="130"/>
      <c r="I1" s="130"/>
      <c r="J1" s="130"/>
      <c r="K1" s="130" t="s">
        <v>1</v>
      </c>
      <c r="L1" s="130"/>
      <c r="M1" s="130"/>
      <c r="N1" s="130" t="s">
        <v>2</v>
      </c>
      <c r="O1" s="130"/>
      <c r="P1" s="130"/>
      <c r="Q1" s="131" t="s">
        <v>3</v>
      </c>
    </row>
    <row r="2" spans="1:19" s="1" customFormat="1" ht="15.75" customHeight="1" x14ac:dyDescent="0.2">
      <c r="A2" s="125"/>
      <c r="B2" s="125"/>
      <c r="C2" s="125"/>
      <c r="D2" s="126"/>
      <c r="E2" s="133">
        <v>610</v>
      </c>
      <c r="F2" s="119">
        <v>620</v>
      </c>
      <c r="G2" s="119">
        <v>630</v>
      </c>
      <c r="H2" s="119">
        <v>640</v>
      </c>
      <c r="I2" s="119">
        <v>650</v>
      </c>
      <c r="J2" s="119" t="s">
        <v>4</v>
      </c>
      <c r="K2" s="119">
        <v>710</v>
      </c>
      <c r="L2" s="119">
        <v>720</v>
      </c>
      <c r="M2" s="119" t="s">
        <v>4</v>
      </c>
      <c r="N2" s="119">
        <v>810</v>
      </c>
      <c r="O2" s="119">
        <v>820</v>
      </c>
      <c r="P2" s="119" t="s">
        <v>4</v>
      </c>
      <c r="Q2" s="132"/>
    </row>
    <row r="3" spans="1:19" s="1" customFormat="1" ht="15.75" customHeight="1" thickBot="1" x14ac:dyDescent="0.25">
      <c r="A3" s="127"/>
      <c r="B3" s="127"/>
      <c r="C3" s="127"/>
      <c r="D3" s="128"/>
      <c r="E3" s="13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 t="s">
        <v>5</v>
      </c>
    </row>
    <row r="4" spans="1:19" ht="19.5" customHeight="1" x14ac:dyDescent="0.2">
      <c r="A4" s="121" t="s">
        <v>260</v>
      </c>
      <c r="B4" s="122"/>
      <c r="C4" s="108" t="s">
        <v>6</v>
      </c>
      <c r="D4" s="3" t="s">
        <v>7</v>
      </c>
      <c r="E4" s="4">
        <f t="shared" ref="E4:I5" si="0">E6+E39+E58+E85+E96+E109+E116+E133+E146+E157+E180+E219+E242+E263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K6+K39+K58+K85+K96+K109+K116+K133+K146+K157+K180+K219+K242+K263</f>
        <v>805397</v>
      </c>
      <c r="L4" s="5">
        <f>L6+L39+L58+L85+L96+L109+L116+L133+L146+L157+L180+L219+L242+L263</f>
        <v>0</v>
      </c>
      <c r="M4" s="5">
        <f>SUM(K4:L4)</f>
        <v>805397</v>
      </c>
      <c r="N4" s="5">
        <f>N6+N39+N58+N85+N96+N109+N116+N133+N146+N157+N180+N219+N242+N263</f>
        <v>0</v>
      </c>
      <c r="O4" s="7">
        <f>O6+O39+O58+O85+O96+O109+O116+O133+O146+O157+O180+O219+O242+O263</f>
        <v>183976</v>
      </c>
      <c r="P4" s="7">
        <f>SUM(N4:O4)</f>
        <v>183976</v>
      </c>
      <c r="Q4" s="8">
        <f>P4+M4+J4</f>
        <v>3505670</v>
      </c>
      <c r="S4" s="10"/>
    </row>
    <row r="5" spans="1:19" ht="19.5" customHeight="1" thickBot="1" x14ac:dyDescent="0.25">
      <c r="A5" s="123"/>
      <c r="B5" s="124"/>
      <c r="C5" s="109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K7+K40+K59+K86+K97+K110+K117+K134+K147+K158+K181+K220+K243+K264</f>
        <v>0</v>
      </c>
      <c r="L5" s="13">
        <f>L7+L40+L59+L86+L97+L110+L117+L134+L147+L158+L181+L220+L243+L264</f>
        <v>0</v>
      </c>
      <c r="M5" s="13">
        <f>SUM(K5:L5)</f>
        <v>0</v>
      </c>
      <c r="N5" s="13">
        <f>N7+N40+N59+N86+N97+N110+N117+N134+N147+N158+N181+N220+N243+N264</f>
        <v>0</v>
      </c>
      <c r="O5" s="13">
        <f>O7+O40+O59+O86+O97+O110+O117+O134+O147+O158+O181+O220+O243+O264</f>
        <v>0</v>
      </c>
      <c r="P5" s="14">
        <f>SUM(N5:O5)</f>
        <v>0</v>
      </c>
      <c r="Q5" s="15">
        <f>P5+M5+J5</f>
        <v>0</v>
      </c>
    </row>
    <row r="6" spans="1:19" ht="18" customHeight="1" x14ac:dyDescent="0.2">
      <c r="A6" s="104" t="s">
        <v>8</v>
      </c>
      <c r="B6" s="105"/>
      <c r="C6" s="108" t="s">
        <v>9</v>
      </c>
      <c r="D6" s="10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06"/>
      <c r="B7" s="107"/>
      <c r="C7" s="109"/>
      <c r="D7" s="10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ht="12.75" customHeight="1" x14ac:dyDescent="0.2">
      <c r="A8" s="98" t="s">
        <v>10</v>
      </c>
      <c r="B8" s="98"/>
      <c r="C8" s="100" t="s">
        <v>11</v>
      </c>
      <c r="D8" s="11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93"/>
      <c r="B9" s="93"/>
      <c r="C9" s="95"/>
      <c r="D9" s="111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ht="12.75" customHeight="1" x14ac:dyDescent="0.2">
      <c r="A10" s="93"/>
      <c r="B10" s="93" t="s">
        <v>12</v>
      </c>
      <c r="C10" s="9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93"/>
      <c r="B11" s="93"/>
      <c r="C11" s="9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ht="12.75" customHeight="1" x14ac:dyDescent="0.2">
      <c r="A12" s="93"/>
      <c r="B12" s="93" t="s">
        <v>14</v>
      </c>
      <c r="C12" s="9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93"/>
      <c r="B13" s="93"/>
      <c r="C13" s="9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ht="12.75" customHeight="1" x14ac:dyDescent="0.2">
      <c r="A14" s="93" t="s">
        <v>16</v>
      </c>
      <c r="B14" s="93"/>
      <c r="C14" s="9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93"/>
      <c r="B15" s="93"/>
      <c r="C15" s="9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ht="12.75" customHeight="1" x14ac:dyDescent="0.2">
      <c r="A16" s="93" t="s">
        <v>19</v>
      </c>
      <c r="B16" s="93"/>
      <c r="C16" s="9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93"/>
      <c r="B17" s="93"/>
      <c r="C17" s="9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ht="12.75" customHeight="1" x14ac:dyDescent="0.2">
      <c r="A18" s="93" t="s">
        <v>19</v>
      </c>
      <c r="B18" s="93"/>
      <c r="C18" s="9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93"/>
      <c r="B19" s="93"/>
      <c r="C19" s="9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ht="12.75" customHeight="1" x14ac:dyDescent="0.2">
      <c r="A20" s="93" t="s">
        <v>24</v>
      </c>
      <c r="B20" s="93"/>
      <c r="C20" s="9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93"/>
      <c r="B21" s="93"/>
      <c r="C21" s="9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93" t="s">
        <v>27</v>
      </c>
      <c r="B22" s="93"/>
      <c r="C22" s="95" t="s">
        <v>28</v>
      </c>
      <c r="D22" s="11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93"/>
      <c r="B23" s="93"/>
      <c r="C23" s="95"/>
      <c r="D23" s="11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2.75" customHeight="1" x14ac:dyDescent="0.2">
      <c r="A24" s="93"/>
      <c r="B24" s="93" t="s">
        <v>29</v>
      </c>
      <c r="C24" s="9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93"/>
      <c r="B25" s="93"/>
      <c r="C25" s="9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ht="12.75" customHeight="1" x14ac:dyDescent="0.2">
      <c r="A26" s="93"/>
      <c r="B26" s="93" t="s">
        <v>29</v>
      </c>
      <c r="C26" s="9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93"/>
      <c r="B27" s="93"/>
      <c r="C27" s="9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2.75" customHeight="1" x14ac:dyDescent="0.2">
      <c r="A28" s="93"/>
      <c r="B28" s="93" t="s">
        <v>33</v>
      </c>
      <c r="C28" s="99" t="s">
        <v>34</v>
      </c>
      <c r="D28" s="11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93"/>
      <c r="B29" s="93"/>
      <c r="C29" s="100"/>
      <c r="D29" s="111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2.75" customHeight="1" x14ac:dyDescent="0.2">
      <c r="A30" s="93"/>
      <c r="B30" s="93" t="s">
        <v>33</v>
      </c>
      <c r="C30" s="9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93"/>
      <c r="B31" s="93"/>
      <c r="C31" s="10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93"/>
      <c r="B32" s="93" t="s">
        <v>36</v>
      </c>
      <c r="C32" s="9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93"/>
      <c r="B33" s="93"/>
      <c r="C33" s="9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93" t="s">
        <v>38</v>
      </c>
      <c r="B34" s="93"/>
      <c r="C34" s="9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93"/>
      <c r="B35" s="93"/>
      <c r="C35" s="9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93" t="s">
        <v>40</v>
      </c>
      <c r="B36" s="93"/>
      <c r="C36" s="95" t="s">
        <v>41</v>
      </c>
      <c r="D36" s="11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93"/>
      <c r="B37" s="93"/>
      <c r="C37" s="95"/>
      <c r="D37" s="111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04" t="s">
        <v>42</v>
      </c>
      <c r="B39" s="105"/>
      <c r="C39" s="108" t="s">
        <v>43</v>
      </c>
      <c r="D39" s="10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06"/>
      <c r="B40" s="107"/>
      <c r="C40" s="109"/>
      <c r="D40" s="10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98" t="s">
        <v>44</v>
      </c>
      <c r="B41" s="98"/>
      <c r="C41" s="10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93"/>
      <c r="B42" s="93"/>
      <c r="C42" s="9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93" t="s">
        <v>47</v>
      </c>
      <c r="B43" s="93"/>
      <c r="C43" s="95" t="s">
        <v>48</v>
      </c>
      <c r="D43" s="11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93"/>
      <c r="B44" s="93"/>
      <c r="C44" s="95"/>
      <c r="D44" s="111"/>
      <c r="E44" s="31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4">
        <f t="shared" si="15"/>
        <v>0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0</v>
      </c>
    </row>
    <row r="45" spans="1:17" x14ac:dyDescent="0.2">
      <c r="A45" s="93"/>
      <c r="B45" s="93" t="s">
        <v>49</v>
      </c>
      <c r="C45" s="9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93"/>
      <c r="B46" s="93"/>
      <c r="C46" s="9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x14ac:dyDescent="0.2">
      <c r="A47" s="93"/>
      <c r="B47" s="93" t="s">
        <v>51</v>
      </c>
      <c r="C47" s="9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93"/>
      <c r="B48" s="93"/>
      <c r="C48" s="9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93" t="s">
        <v>53</v>
      </c>
      <c r="B49" s="93"/>
      <c r="C49" s="9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93"/>
      <c r="B50" s="93"/>
      <c r="C50" s="9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93" t="s">
        <v>53</v>
      </c>
      <c r="B51" s="93"/>
      <c r="C51" s="9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93"/>
      <c r="B52" s="93"/>
      <c r="C52" s="9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93" t="s">
        <v>57</v>
      </c>
      <c r="B53" s="93"/>
      <c r="C53" s="9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93"/>
      <c r="B54" s="93"/>
      <c r="C54" s="9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93" t="s">
        <v>59</v>
      </c>
      <c r="B55" s="93"/>
      <c r="C55" s="9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94"/>
      <c r="B56" s="94"/>
      <c r="C56" s="96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04" t="s">
        <v>62</v>
      </c>
      <c r="B58" s="105"/>
      <c r="C58" s="108" t="s">
        <v>63</v>
      </c>
      <c r="D58" s="10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06"/>
      <c r="B59" s="107"/>
      <c r="C59" s="109"/>
      <c r="D59" s="10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ht="12.75" customHeight="1" x14ac:dyDescent="0.2">
      <c r="A60" s="98" t="s">
        <v>64</v>
      </c>
      <c r="B60" s="98"/>
      <c r="C60" s="10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93"/>
      <c r="B61" s="93"/>
      <c r="C61" s="9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ht="12.75" customHeight="1" x14ac:dyDescent="0.2">
      <c r="A62" s="93" t="s">
        <v>65</v>
      </c>
      <c r="B62" s="93"/>
      <c r="C62" s="9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93"/>
      <c r="B63" s="93"/>
      <c r="C63" s="9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ht="12.75" customHeight="1" x14ac:dyDescent="0.2">
      <c r="A64" s="93" t="s">
        <v>67</v>
      </c>
      <c r="B64" s="93"/>
      <c r="C64" s="9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93"/>
      <c r="B65" s="93"/>
      <c r="C65" s="9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93" t="s">
        <v>67</v>
      </c>
      <c r="B66" s="93"/>
      <c r="C66" s="9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93"/>
      <c r="B67" s="93"/>
      <c r="C67" s="9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/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93" t="s">
        <v>67</v>
      </c>
      <c r="B68" s="93"/>
      <c r="C68" s="9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93"/>
      <c r="B69" s="93"/>
      <c r="C69" s="9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x14ac:dyDescent="0.2">
      <c r="A70" s="93" t="s">
        <v>67</v>
      </c>
      <c r="B70" s="93"/>
      <c r="C70" s="9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93"/>
      <c r="B71" s="93"/>
      <c r="C71" s="9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97" t="s">
        <v>67</v>
      </c>
      <c r="B72" s="97"/>
      <c r="C72" s="9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98"/>
      <c r="B73" s="98"/>
      <c r="C73" s="100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93" t="s">
        <v>69</v>
      </c>
      <c r="B74" s="93"/>
      <c r="C74" s="9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93"/>
      <c r="B75" s="93"/>
      <c r="C75" s="9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93" t="s">
        <v>72</v>
      </c>
      <c r="B76" s="93"/>
      <c r="C76" s="9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93"/>
      <c r="B77" s="93"/>
      <c r="C77" s="9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93" t="s">
        <v>74</v>
      </c>
      <c r="B78" s="93"/>
      <c r="C78" s="9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93"/>
      <c r="B79" s="93"/>
      <c r="C79" s="9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93" t="s">
        <v>74</v>
      </c>
      <c r="B80" s="93"/>
      <c r="C80" s="9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8" x14ac:dyDescent="0.2">
      <c r="A81" s="93"/>
      <c r="B81" s="93"/>
      <c r="C81" s="95" t="s">
        <v>78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8" x14ac:dyDescent="0.2">
      <c r="A82" s="93" t="s">
        <v>74</v>
      </c>
      <c r="B82" s="93"/>
      <c r="C82" s="9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8" ht="13.5" thickBot="1" x14ac:dyDescent="0.25">
      <c r="A83" s="94"/>
      <c r="B83" s="94"/>
      <c r="C83" s="9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8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8" ht="12.75" customHeight="1" x14ac:dyDescent="0.2">
      <c r="A85" s="104" t="s">
        <v>79</v>
      </c>
      <c r="B85" s="105"/>
      <c r="C85" s="108" t="s">
        <v>80</v>
      </c>
      <c r="D85" s="101"/>
      <c r="E85" s="16">
        <f t="shared" ref="E85:I86" si="27">E87+E89+E91+E93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29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0">SUM(N85:O85)</f>
        <v>0</v>
      </c>
      <c r="Q85" s="20">
        <f>P85+M85+J85</f>
        <v>18727</v>
      </c>
    </row>
    <row r="86" spans="1:18" ht="13.5" customHeight="1" thickBot="1" x14ac:dyDescent="0.25">
      <c r="A86" s="106"/>
      <c r="B86" s="107"/>
      <c r="C86" s="109"/>
      <c r="D86" s="102"/>
      <c r="E86" s="21">
        <f t="shared" si="27"/>
        <v>0</v>
      </c>
      <c r="F86" s="22">
        <f t="shared" si="27"/>
        <v>0</v>
      </c>
      <c r="G86" s="22">
        <f t="shared" si="27"/>
        <v>0</v>
      </c>
      <c r="H86" s="22">
        <f t="shared" si="27"/>
        <v>0</v>
      </c>
      <c r="I86" s="22">
        <f t="shared" si="27"/>
        <v>0</v>
      </c>
      <c r="J86" s="24">
        <f t="shared" si="28"/>
        <v>0</v>
      </c>
      <c r="K86" s="53">
        <f>K88+K90+K92+K94</f>
        <v>0</v>
      </c>
      <c r="L86" s="22">
        <f>L88+L90+L92+L94</f>
        <v>0</v>
      </c>
      <c r="M86" s="24">
        <f t="shared" si="29"/>
        <v>0</v>
      </c>
      <c r="N86" s="53">
        <f>N88+N90+N92+N94</f>
        <v>0</v>
      </c>
      <c r="O86" s="22">
        <f>O88+O90+O92+O94</f>
        <v>0</v>
      </c>
      <c r="P86" s="24">
        <f t="shared" si="30"/>
        <v>0</v>
      </c>
      <c r="Q86" s="25">
        <f t="shared" ref="Q86:Q94" si="31">P86+M86+J86</f>
        <v>0</v>
      </c>
    </row>
    <row r="87" spans="1:18" x14ac:dyDescent="0.2">
      <c r="A87" s="98" t="s">
        <v>81</v>
      </c>
      <c r="B87" s="98"/>
      <c r="C87" s="10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8" x14ac:dyDescent="0.2">
      <c r="A88" s="93"/>
      <c r="B88" s="93"/>
      <c r="C88" s="95"/>
      <c r="D88" s="36"/>
      <c r="E88" s="42"/>
      <c r="F88" s="43"/>
      <c r="G88" s="43"/>
      <c r="H88" s="43"/>
      <c r="I88" s="43"/>
      <c r="J88" s="34">
        <f t="shared" si="28"/>
        <v>0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0</v>
      </c>
    </row>
    <row r="89" spans="1:18" ht="12.75" customHeight="1" x14ac:dyDescent="0.2">
      <c r="A89" s="138"/>
      <c r="B89" s="97" t="s">
        <v>81</v>
      </c>
      <c r="C89" s="97"/>
      <c r="D89" s="99" t="s">
        <v>84</v>
      </c>
      <c r="E89" s="89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  <c r="R89" s="41">
        <f>P89+M89+J89</f>
        <v>0</v>
      </c>
    </row>
    <row r="90" spans="1:18" x14ac:dyDescent="0.2">
      <c r="A90" s="138"/>
      <c r="B90" s="98"/>
      <c r="C90" s="98"/>
      <c r="D90" s="100"/>
      <c r="E90" s="89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  <c r="R90" s="35">
        <f>P90+M90+J90</f>
        <v>0</v>
      </c>
    </row>
    <row r="91" spans="1:18" x14ac:dyDescent="0.2">
      <c r="A91" s="93" t="s">
        <v>85</v>
      </c>
      <c r="B91" s="93"/>
      <c r="C91" s="95" t="s">
        <v>86</v>
      </c>
      <c r="D91" s="11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8" x14ac:dyDescent="0.2">
      <c r="A92" s="93"/>
      <c r="B92" s="93"/>
      <c r="C92" s="95"/>
      <c r="D92" s="111"/>
      <c r="E92" s="42"/>
      <c r="F92" s="43"/>
      <c r="G92" s="43"/>
      <c r="H92" s="43"/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8" x14ac:dyDescent="0.2">
      <c r="A93" s="93" t="s">
        <v>87</v>
      </c>
      <c r="B93" s="93"/>
      <c r="C93" s="9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8" ht="13.5" thickBot="1" x14ac:dyDescent="0.25">
      <c r="A94" s="94"/>
      <c r="B94" s="94"/>
      <c r="C94" s="96"/>
      <c r="D94" s="50"/>
      <c r="E94" s="51"/>
      <c r="F94" s="45"/>
      <c r="G94" s="45"/>
      <c r="H94" s="45"/>
      <c r="I94" s="45"/>
      <c r="J94" s="24">
        <f t="shared" si="28"/>
        <v>0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0</v>
      </c>
    </row>
    <row r="95" spans="1:18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2.75" customHeight="1" x14ac:dyDescent="0.2">
      <c r="A96" s="104" t="s">
        <v>89</v>
      </c>
      <c r="B96" s="105"/>
      <c r="C96" s="108" t="s">
        <v>90</v>
      </c>
      <c r="D96" s="10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13.5" customHeight="1" thickBot="1" x14ac:dyDescent="0.25">
      <c r="A97" s="106"/>
      <c r="B97" s="107"/>
      <c r="C97" s="109"/>
      <c r="D97" s="102"/>
      <c r="E97" s="21">
        <f t="shared" si="32"/>
        <v>0</v>
      </c>
      <c r="F97" s="22">
        <f t="shared" si="32"/>
        <v>0</v>
      </c>
      <c r="G97" s="22">
        <f t="shared" si="32"/>
        <v>0</v>
      </c>
      <c r="H97" s="22">
        <f t="shared" si="32"/>
        <v>0</v>
      </c>
      <c r="I97" s="22">
        <f t="shared" si="32"/>
        <v>0</v>
      </c>
      <c r="J97" s="24">
        <f t="shared" si="33"/>
        <v>0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0</v>
      </c>
    </row>
    <row r="98" spans="1:17" x14ac:dyDescent="0.2">
      <c r="A98" s="98" t="s">
        <v>91</v>
      </c>
      <c r="B98" s="98"/>
      <c r="C98" s="10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93"/>
      <c r="B99" s="93"/>
      <c r="C99" s="95"/>
      <c r="D99" s="36"/>
      <c r="E99" s="42"/>
      <c r="F99" s="43"/>
      <c r="G99" s="43"/>
      <c r="H99" s="43"/>
      <c r="I99" s="43"/>
      <c r="J99" s="34">
        <f t="shared" si="33"/>
        <v>0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0</v>
      </c>
    </row>
    <row r="100" spans="1:17" x14ac:dyDescent="0.2">
      <c r="A100" s="93" t="s">
        <v>93</v>
      </c>
      <c r="B100" s="93"/>
      <c r="C100" s="9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93"/>
      <c r="B101" s="93"/>
      <c r="C101" s="95"/>
      <c r="D101" s="36"/>
      <c r="E101" s="42"/>
      <c r="F101" s="43"/>
      <c r="G101" s="43"/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93" t="s">
        <v>95</v>
      </c>
      <c r="B102" s="93"/>
      <c r="C102" s="9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93"/>
      <c r="B103" s="93"/>
      <c r="C103" s="95"/>
      <c r="D103" s="36"/>
      <c r="E103" s="42"/>
      <c r="F103" s="43"/>
      <c r="G103" s="43"/>
      <c r="H103" s="43"/>
      <c r="I103" s="43"/>
      <c r="J103" s="34">
        <f t="shared" si="33"/>
        <v>0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0</v>
      </c>
    </row>
    <row r="104" spans="1:17" x14ac:dyDescent="0.2">
      <c r="A104" s="93" t="s">
        <v>97</v>
      </c>
      <c r="B104" s="93"/>
      <c r="C104" s="9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93"/>
      <c r="B105" s="93"/>
      <c r="C105" s="95"/>
      <c r="D105" s="36"/>
      <c r="E105" s="42"/>
      <c r="F105" s="43"/>
      <c r="G105" s="43"/>
      <c r="H105" s="43"/>
      <c r="I105" s="43"/>
      <c r="J105" s="34">
        <f t="shared" si="33"/>
        <v>0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0</v>
      </c>
    </row>
    <row r="106" spans="1:17" x14ac:dyDescent="0.2">
      <c r="A106" s="93" t="s">
        <v>100</v>
      </c>
      <c r="B106" s="93"/>
      <c r="C106" s="9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93"/>
      <c r="B107" s="93"/>
      <c r="C107" s="95"/>
      <c r="D107" s="36"/>
      <c r="E107" s="51"/>
      <c r="F107" s="45"/>
      <c r="G107" s="45"/>
      <c r="H107" s="45"/>
      <c r="I107" s="45"/>
      <c r="J107" s="24">
        <f t="shared" si="33"/>
        <v>0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04" t="s">
        <v>103</v>
      </c>
      <c r="B109" s="105"/>
      <c r="C109" s="108" t="s">
        <v>104</v>
      </c>
      <c r="D109" s="10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06"/>
      <c r="B110" s="107"/>
      <c r="C110" s="109"/>
      <c r="D110" s="102"/>
      <c r="E110" s="21">
        <f t="shared" si="37"/>
        <v>0</v>
      </c>
      <c r="F110" s="22">
        <f t="shared" si="37"/>
        <v>0</v>
      </c>
      <c r="G110" s="22">
        <f t="shared" si="37"/>
        <v>0</v>
      </c>
      <c r="H110" s="22">
        <f t="shared" si="37"/>
        <v>0</v>
      </c>
      <c r="I110" s="22">
        <f t="shared" si="37"/>
        <v>0</v>
      </c>
      <c r="J110" s="24">
        <f t="shared" si="38"/>
        <v>0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0</v>
      </c>
    </row>
    <row r="111" spans="1:17" ht="12.75" customHeight="1" x14ac:dyDescent="0.2">
      <c r="A111" s="98" t="s">
        <v>105</v>
      </c>
      <c r="B111" s="98"/>
      <c r="C111" s="10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93"/>
      <c r="B112" s="93"/>
      <c r="C112" s="95"/>
      <c r="D112" s="36"/>
      <c r="E112" s="42"/>
      <c r="F112" s="43"/>
      <c r="G112" s="43"/>
      <c r="H112" s="43"/>
      <c r="I112" s="43"/>
      <c r="J112" s="34">
        <f t="shared" si="38"/>
        <v>0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0</v>
      </c>
    </row>
    <row r="113" spans="1:17" x14ac:dyDescent="0.2">
      <c r="A113" s="93" t="s">
        <v>107</v>
      </c>
      <c r="B113" s="93"/>
      <c r="C113" s="9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94"/>
      <c r="B114" s="94"/>
      <c r="C114" s="96"/>
      <c r="D114" s="50"/>
      <c r="E114" s="51"/>
      <c r="F114" s="45"/>
      <c r="G114" s="45"/>
      <c r="H114" s="45"/>
      <c r="I114" s="45"/>
      <c r="J114" s="24">
        <f t="shared" si="38"/>
        <v>0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04" t="s">
        <v>110</v>
      </c>
      <c r="B116" s="105"/>
      <c r="C116" s="108" t="s">
        <v>111</v>
      </c>
      <c r="D116" s="10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06"/>
      <c r="B117" s="107"/>
      <c r="C117" s="109"/>
      <c r="D117" s="102"/>
      <c r="E117" s="21">
        <f>E119+E121+E123+E125+E127+E129+E131</f>
        <v>0</v>
      </c>
      <c r="F117" s="22">
        <f t="shared" si="42"/>
        <v>0</v>
      </c>
      <c r="G117" s="22">
        <f t="shared" si="42"/>
        <v>0</v>
      </c>
      <c r="H117" s="22">
        <f t="shared" si="42"/>
        <v>0</v>
      </c>
      <c r="I117" s="22">
        <f t="shared" si="42"/>
        <v>0</v>
      </c>
      <c r="J117" s="24">
        <f t="shared" si="43"/>
        <v>0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0</v>
      </c>
      <c r="P117" s="24">
        <f t="shared" si="47"/>
        <v>0</v>
      </c>
      <c r="Q117" s="25">
        <f t="shared" si="48"/>
        <v>0</v>
      </c>
    </row>
    <row r="118" spans="1:17" ht="12.75" customHeight="1" x14ac:dyDescent="0.2">
      <c r="A118" s="103" t="s">
        <v>112</v>
      </c>
      <c r="B118" s="98"/>
      <c r="C118" s="10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91"/>
      <c r="B119" s="93"/>
      <c r="C119" s="95"/>
      <c r="D119" s="36"/>
      <c r="E119" s="42"/>
      <c r="F119" s="43"/>
      <c r="G119" s="43"/>
      <c r="H119" s="43"/>
      <c r="I119" s="43"/>
      <c r="J119" s="34">
        <f t="shared" si="43"/>
        <v>0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0</v>
      </c>
    </row>
    <row r="120" spans="1:17" ht="12.75" customHeight="1" x14ac:dyDescent="0.2">
      <c r="A120" s="103" t="s">
        <v>112</v>
      </c>
      <c r="B120" s="93"/>
      <c r="C120" s="9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91"/>
      <c r="B121" s="93"/>
      <c r="C121" s="95"/>
      <c r="D121" s="36"/>
      <c r="E121" s="42"/>
      <c r="F121" s="43"/>
      <c r="G121" s="43"/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91" t="s">
        <v>112</v>
      </c>
      <c r="B122" s="93"/>
      <c r="C122" s="9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91"/>
      <c r="B123" s="93"/>
      <c r="C123" s="95"/>
      <c r="D123" s="36"/>
      <c r="E123" s="42"/>
      <c r="F123" s="43"/>
      <c r="G123" s="43"/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91" t="s">
        <v>112</v>
      </c>
      <c r="B124" s="93"/>
      <c r="C124" s="9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91"/>
      <c r="B125" s="93"/>
      <c r="C125" s="95"/>
      <c r="D125" s="36"/>
      <c r="E125" s="42"/>
      <c r="F125" s="43"/>
      <c r="G125" s="43"/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18" t="s">
        <v>118</v>
      </c>
      <c r="B126" s="97"/>
      <c r="C126" s="9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03"/>
      <c r="B127" s="98"/>
      <c r="C127" s="100"/>
      <c r="D127" s="36"/>
      <c r="E127" s="42"/>
      <c r="F127" s="43"/>
      <c r="G127" s="43"/>
      <c r="H127" s="43"/>
      <c r="I127" s="43"/>
      <c r="J127" s="34">
        <f t="shared" si="43"/>
        <v>0</v>
      </c>
      <c r="K127" s="42"/>
      <c r="L127" s="43"/>
      <c r="M127" s="34">
        <f t="shared" si="45"/>
        <v>0</v>
      </c>
      <c r="N127" s="55"/>
      <c r="O127" s="43"/>
      <c r="P127" s="34">
        <f t="shared" si="47"/>
        <v>0</v>
      </c>
      <c r="Q127" s="35">
        <f t="shared" si="48"/>
        <v>0</v>
      </c>
    </row>
    <row r="128" spans="1:17" ht="12.75" customHeight="1" x14ac:dyDescent="0.2">
      <c r="A128" s="118" t="s">
        <v>118</v>
      </c>
      <c r="B128" s="97"/>
      <c r="C128" s="9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03"/>
      <c r="B129" s="98"/>
      <c r="C129" s="10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91" t="s">
        <v>118</v>
      </c>
      <c r="B130" s="93"/>
      <c r="C130" s="9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92"/>
      <c r="B131" s="94"/>
      <c r="C131" s="96"/>
      <c r="D131" s="50"/>
      <c r="E131" s="51"/>
      <c r="F131" s="45"/>
      <c r="G131" s="45"/>
      <c r="H131" s="45"/>
      <c r="I131" s="45"/>
      <c r="J131" s="24">
        <f t="shared" si="49"/>
        <v>0</v>
      </c>
      <c r="K131" s="51"/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04" t="s">
        <v>121</v>
      </c>
      <c r="B133" s="105"/>
      <c r="C133" s="108" t="s">
        <v>122</v>
      </c>
      <c r="D133" s="10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13"/>
      <c r="B134" s="114"/>
      <c r="C134" s="115"/>
      <c r="D134" s="111"/>
      <c r="E134" s="31">
        <f t="shared" si="52"/>
        <v>0</v>
      </c>
      <c r="F134" s="32">
        <f t="shared" si="52"/>
        <v>0</v>
      </c>
      <c r="G134" s="32">
        <f t="shared" si="52"/>
        <v>0</v>
      </c>
      <c r="H134" s="32">
        <f t="shared" si="52"/>
        <v>0</v>
      </c>
      <c r="I134" s="32">
        <f t="shared" si="52"/>
        <v>0</v>
      </c>
      <c r="J134" s="33">
        <f t="shared" si="53"/>
        <v>0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0</v>
      </c>
    </row>
    <row r="135" spans="1:17" x14ac:dyDescent="0.2">
      <c r="A135" s="103" t="s">
        <v>123</v>
      </c>
      <c r="B135" s="98"/>
      <c r="C135" s="10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91"/>
      <c r="B136" s="93"/>
      <c r="C136" s="95"/>
      <c r="D136" s="36"/>
      <c r="E136" s="42"/>
      <c r="F136" s="43"/>
      <c r="G136" s="43"/>
      <c r="H136" s="43"/>
      <c r="I136" s="43"/>
      <c r="J136" s="34">
        <f t="shared" si="53"/>
        <v>0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0</v>
      </c>
    </row>
    <row r="137" spans="1:17" x14ac:dyDescent="0.2">
      <c r="A137" s="91" t="s">
        <v>126</v>
      </c>
      <c r="B137" s="93"/>
      <c r="C137" s="95" t="s">
        <v>127</v>
      </c>
      <c r="D137" s="11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x14ac:dyDescent="0.2">
      <c r="A138" s="91"/>
      <c r="B138" s="93"/>
      <c r="C138" s="95"/>
      <c r="D138" s="11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idden="1" x14ac:dyDescent="0.2">
      <c r="A139" s="91" t="s">
        <v>128</v>
      </c>
      <c r="B139" s="93"/>
      <c r="C139" s="95" t="s">
        <v>129</v>
      </c>
      <c r="D139" s="11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91"/>
      <c r="B140" s="93"/>
      <c r="C140" s="95"/>
      <c r="D140" s="11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91" t="s">
        <v>130</v>
      </c>
      <c r="B141" s="93"/>
      <c r="C141" s="95" t="s">
        <v>131</v>
      </c>
      <c r="D141" s="11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idden="1" x14ac:dyDescent="0.2">
      <c r="A142" s="91"/>
      <c r="B142" s="93"/>
      <c r="C142" s="95"/>
      <c r="D142" s="11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91" t="s">
        <v>132</v>
      </c>
      <c r="B143" s="93"/>
      <c r="C143" s="9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92"/>
      <c r="B144" s="94"/>
      <c r="C144" s="96"/>
      <c r="D144" s="50"/>
      <c r="E144" s="51"/>
      <c r="F144" s="45"/>
      <c r="G144" s="45"/>
      <c r="H144" s="45"/>
      <c r="I144" s="45"/>
      <c r="J144" s="23">
        <f t="shared" si="53"/>
        <v>0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0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04" t="s">
        <v>135</v>
      </c>
      <c r="B146" s="105"/>
      <c r="C146" s="108" t="s">
        <v>136</v>
      </c>
      <c r="D146" s="11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06"/>
      <c r="B147" s="107"/>
      <c r="C147" s="109"/>
      <c r="D147" s="117"/>
      <c r="E147" s="21">
        <f t="shared" si="57"/>
        <v>0</v>
      </c>
      <c r="F147" s="22">
        <f t="shared" si="57"/>
        <v>0</v>
      </c>
      <c r="G147" s="22">
        <f t="shared" si="57"/>
        <v>0</v>
      </c>
      <c r="H147" s="22">
        <f t="shared" si="57"/>
        <v>0</v>
      </c>
      <c r="I147" s="22">
        <f>I149+I151+I153+I155</f>
        <v>0</v>
      </c>
      <c r="J147" s="24">
        <f>SUM(E147:I147)</f>
        <v>0</v>
      </c>
      <c r="K147" s="53">
        <f>K149+K151+K153+K155</f>
        <v>0</v>
      </c>
      <c r="L147" s="22">
        <f>L149+L151+L153+L155</f>
        <v>0</v>
      </c>
      <c r="M147" s="24">
        <f t="shared" si="58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0</v>
      </c>
    </row>
    <row r="148" spans="1:17" ht="12.75" customHeight="1" x14ac:dyDescent="0.2">
      <c r="A148" s="103" t="s">
        <v>137</v>
      </c>
      <c r="B148" s="98"/>
      <c r="C148" s="10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91"/>
      <c r="B149" s="93"/>
      <c r="C149" s="95"/>
      <c r="D149" s="59"/>
      <c r="E149" s="42"/>
      <c r="F149" s="43"/>
      <c r="G149" s="43"/>
      <c r="H149" s="43"/>
      <c r="I149" s="43"/>
      <c r="J149" s="34">
        <f t="shared" si="60"/>
        <v>0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0</v>
      </c>
    </row>
    <row r="150" spans="1:17" ht="12.75" customHeight="1" x14ac:dyDescent="0.2">
      <c r="A150" s="91" t="s">
        <v>137</v>
      </c>
      <c r="B150" s="93"/>
      <c r="C150" s="9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91"/>
      <c r="B151" s="93"/>
      <c r="C151" s="95"/>
      <c r="D151" s="59"/>
      <c r="E151" s="42"/>
      <c r="F151" s="43"/>
      <c r="G151" s="43"/>
      <c r="H151" s="43"/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91" t="s">
        <v>141</v>
      </c>
      <c r="B152" s="93"/>
      <c r="C152" s="9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91"/>
      <c r="B153" s="93"/>
      <c r="C153" s="95"/>
      <c r="D153" s="59"/>
      <c r="E153" s="42"/>
      <c r="F153" s="43"/>
      <c r="G153" s="43"/>
      <c r="H153" s="43"/>
      <c r="I153" s="43"/>
      <c r="J153" s="34">
        <f>SUM(E153:I153)</f>
        <v>0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0</v>
      </c>
    </row>
    <row r="154" spans="1:17" x14ac:dyDescent="0.2">
      <c r="A154" s="91" t="s">
        <v>143</v>
      </c>
      <c r="B154" s="93"/>
      <c r="C154" s="9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92"/>
      <c r="B155" s="94"/>
      <c r="C155" s="96"/>
      <c r="D155" s="60"/>
      <c r="E155" s="51"/>
      <c r="F155" s="45"/>
      <c r="G155" s="45"/>
      <c r="H155" s="45"/>
      <c r="I155" s="45"/>
      <c r="J155" s="24">
        <f t="shared" si="60"/>
        <v>0</v>
      </c>
      <c r="K155" s="56"/>
      <c r="L155" s="45"/>
      <c r="M155" s="24">
        <f t="shared" si="58"/>
        <v>0</v>
      </c>
      <c r="N155" s="56"/>
      <c r="O155" s="45"/>
      <c r="P155" s="24">
        <f t="shared" si="59"/>
        <v>0</v>
      </c>
      <c r="Q155" s="25">
        <f t="shared" si="61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04" t="s">
        <v>145</v>
      </c>
      <c r="B157" s="105"/>
      <c r="C157" s="108" t="s">
        <v>146</v>
      </c>
      <c r="D157" s="10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0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0" si="65">SUM(K157:L157)</f>
        <v>5000</v>
      </c>
      <c r="N157" s="52">
        <f t="shared" ref="N157:O158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13"/>
      <c r="B158" s="114"/>
      <c r="C158" s="115"/>
      <c r="D158" s="111"/>
      <c r="E158" s="31">
        <f t="shared" ref="E158:I158" si="68">E160+E162+E164+E166+E168+E170+E172++E174+E176+E178</f>
        <v>0</v>
      </c>
      <c r="F158" s="32">
        <f t="shared" si="68"/>
        <v>0</v>
      </c>
      <c r="G158" s="32">
        <f t="shared" si="68"/>
        <v>0</v>
      </c>
      <c r="H158" s="32">
        <f t="shared" si="68"/>
        <v>0</v>
      </c>
      <c r="I158" s="32">
        <f t="shared" si="68"/>
        <v>0</v>
      </c>
      <c r="J158" s="34">
        <f t="shared" si="63"/>
        <v>0</v>
      </c>
      <c r="K158" s="57">
        <f t="shared" ref="K158:L158" si="69">K160+K162+K164+K166+K168+K170+K172++K174+K176+K178</f>
        <v>0</v>
      </c>
      <c r="L158" s="32">
        <f t="shared" si="69"/>
        <v>0</v>
      </c>
      <c r="M158" s="34">
        <f t="shared" si="65"/>
        <v>0</v>
      </c>
      <c r="N158" s="57">
        <f t="shared" si="66"/>
        <v>0</v>
      </c>
      <c r="O158" s="32">
        <f t="shared" si="66"/>
        <v>0</v>
      </c>
      <c r="P158" s="34">
        <f t="shared" ref="P158:P170" si="70">SUM(N158:O158)</f>
        <v>0</v>
      </c>
      <c r="Q158" s="35">
        <f t="shared" si="67"/>
        <v>0</v>
      </c>
    </row>
    <row r="159" spans="1:17" ht="12.75" customHeight="1" x14ac:dyDescent="0.2">
      <c r="A159" s="103" t="s">
        <v>147</v>
      </c>
      <c r="B159" s="98"/>
      <c r="C159" s="10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0"/>
        <v>0</v>
      </c>
      <c r="Q159" s="30">
        <f t="shared" si="67"/>
        <v>41527</v>
      </c>
    </row>
    <row r="160" spans="1:17" x14ac:dyDescent="0.2">
      <c r="A160" s="91"/>
      <c r="B160" s="93"/>
      <c r="C160" s="95"/>
      <c r="D160" s="36"/>
      <c r="E160" s="42"/>
      <c r="F160" s="43"/>
      <c r="G160" s="43"/>
      <c r="H160" s="43"/>
      <c r="I160" s="43"/>
      <c r="J160" s="34">
        <f t="shared" si="63"/>
        <v>0</v>
      </c>
      <c r="K160" s="42"/>
      <c r="L160" s="43"/>
      <c r="M160" s="34">
        <f t="shared" si="65"/>
        <v>0</v>
      </c>
      <c r="N160" s="55"/>
      <c r="O160" s="43"/>
      <c r="P160" s="34">
        <f t="shared" si="70"/>
        <v>0</v>
      </c>
      <c r="Q160" s="35">
        <f t="shared" si="67"/>
        <v>0</v>
      </c>
    </row>
    <row r="161" spans="1:17" x14ac:dyDescent="0.2">
      <c r="A161" s="91" t="s">
        <v>147</v>
      </c>
      <c r="B161" s="93"/>
      <c r="C161" s="9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0"/>
        <v>0</v>
      </c>
      <c r="Q161" s="41">
        <f t="shared" si="67"/>
        <v>50000</v>
      </c>
    </row>
    <row r="162" spans="1:17" x14ac:dyDescent="0.2">
      <c r="A162" s="91"/>
      <c r="B162" s="93"/>
      <c r="C162" s="95"/>
      <c r="D162" s="36"/>
      <c r="E162" s="42"/>
      <c r="F162" s="43"/>
      <c r="G162" s="43"/>
      <c r="H162" s="43"/>
      <c r="I162" s="43"/>
      <c r="J162" s="34">
        <f t="shared" si="63"/>
        <v>0</v>
      </c>
      <c r="K162" s="55"/>
      <c r="L162" s="43"/>
      <c r="M162" s="34">
        <f t="shared" si="65"/>
        <v>0</v>
      </c>
      <c r="N162" s="55"/>
      <c r="O162" s="43"/>
      <c r="P162" s="34">
        <f t="shared" si="70"/>
        <v>0</v>
      </c>
      <c r="Q162" s="35">
        <f t="shared" si="67"/>
        <v>0</v>
      </c>
    </row>
    <row r="163" spans="1:17" x14ac:dyDescent="0.2">
      <c r="A163" s="91" t="s">
        <v>147</v>
      </c>
      <c r="B163" s="93"/>
      <c r="C163" s="95" t="s">
        <v>273</v>
      </c>
      <c r="D163" s="11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7"/>
        <v>4000</v>
      </c>
    </row>
    <row r="164" spans="1:17" x14ac:dyDescent="0.2">
      <c r="A164" s="91"/>
      <c r="B164" s="93"/>
      <c r="C164" s="95"/>
      <c r="D164" s="111"/>
      <c r="E164" s="42"/>
      <c r="F164" s="43"/>
      <c r="G164" s="43"/>
      <c r="H164" s="43"/>
      <c r="I164" s="43"/>
      <c r="J164" s="34">
        <f t="shared" si="63"/>
        <v>0</v>
      </c>
      <c r="K164" s="55"/>
      <c r="L164" s="43"/>
      <c r="M164" s="34">
        <f t="shared" si="65"/>
        <v>0</v>
      </c>
      <c r="N164" s="55"/>
      <c r="O164" s="43"/>
      <c r="P164" s="34">
        <f t="shared" si="70"/>
        <v>0</v>
      </c>
      <c r="Q164" s="35">
        <f t="shared" si="67"/>
        <v>0</v>
      </c>
    </row>
    <row r="165" spans="1:17" x14ac:dyDescent="0.2">
      <c r="A165" s="91" t="s">
        <v>147</v>
      </c>
      <c r="B165" s="93"/>
      <c r="C165" s="95" t="s">
        <v>279</v>
      </c>
      <c r="D165" s="11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91"/>
      <c r="B166" s="93"/>
      <c r="C166" s="95"/>
      <c r="D166" s="111"/>
      <c r="E166" s="42"/>
      <c r="F166" s="43"/>
      <c r="G166" s="43"/>
      <c r="H166" s="43"/>
      <c r="I166" s="43"/>
      <c r="J166" s="34">
        <f t="shared" si="63"/>
        <v>0</v>
      </c>
      <c r="K166" s="55"/>
      <c r="L166" s="43"/>
      <c r="M166" s="34">
        <f t="shared" ref="M166" si="71">SUM(K166:L166)</f>
        <v>0</v>
      </c>
      <c r="N166" s="55"/>
      <c r="O166" s="43"/>
      <c r="P166" s="34">
        <f t="shared" ref="P166" si="72">SUM(N166:O166)</f>
        <v>0</v>
      </c>
      <c r="Q166" s="35">
        <f t="shared" si="67"/>
        <v>0</v>
      </c>
    </row>
    <row r="167" spans="1:17" x14ac:dyDescent="0.2">
      <c r="A167" s="91" t="s">
        <v>147</v>
      </c>
      <c r="B167" s="93"/>
      <c r="C167" s="95" t="s">
        <v>276</v>
      </c>
      <c r="D167" s="11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91"/>
      <c r="B168" s="93"/>
      <c r="C168" s="95"/>
      <c r="D168" s="111"/>
      <c r="E168" s="42"/>
      <c r="F168" s="43"/>
      <c r="G168" s="43"/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91" t="s">
        <v>147</v>
      </c>
      <c r="B169" s="93"/>
      <c r="C169" s="95" t="s">
        <v>274</v>
      </c>
      <c r="D169" s="11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0"/>
        <v>0</v>
      </c>
      <c r="Q169" s="41">
        <f t="shared" si="67"/>
        <v>5000</v>
      </c>
    </row>
    <row r="170" spans="1:17" x14ac:dyDescent="0.2">
      <c r="A170" s="91"/>
      <c r="B170" s="93"/>
      <c r="C170" s="95"/>
      <c r="D170" s="111"/>
      <c r="E170" s="42"/>
      <c r="F170" s="43"/>
      <c r="G170" s="43"/>
      <c r="H170" s="43"/>
      <c r="I170" s="43"/>
      <c r="J170" s="34">
        <f t="shared" si="63"/>
        <v>0</v>
      </c>
      <c r="K170" s="55"/>
      <c r="L170" s="43"/>
      <c r="M170" s="34">
        <f t="shared" si="65"/>
        <v>0</v>
      </c>
      <c r="N170" s="55"/>
      <c r="O170" s="43"/>
      <c r="P170" s="34">
        <f t="shared" si="70"/>
        <v>0</v>
      </c>
      <c r="Q170" s="35">
        <f t="shared" si="67"/>
        <v>0</v>
      </c>
    </row>
    <row r="171" spans="1:17" x14ac:dyDescent="0.2">
      <c r="A171" s="91" t="s">
        <v>147</v>
      </c>
      <c r="B171" s="93"/>
      <c r="C171" s="95" t="s">
        <v>277</v>
      </c>
      <c r="D171" s="11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3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4">SUM(N171:O171)</f>
        <v>0</v>
      </c>
      <c r="Q171" s="41">
        <f t="shared" si="67"/>
        <v>2900</v>
      </c>
    </row>
    <row r="172" spans="1:17" x14ac:dyDescent="0.2">
      <c r="A172" s="91"/>
      <c r="B172" s="93"/>
      <c r="C172" s="95"/>
      <c r="D172" s="111"/>
      <c r="E172" s="42"/>
      <c r="F172" s="43"/>
      <c r="G172" s="43"/>
      <c r="H172" s="43"/>
      <c r="I172" s="43"/>
      <c r="J172" s="34">
        <f t="shared" ref="J172:J178" si="75">SUM(E172:I172)</f>
        <v>0</v>
      </c>
      <c r="K172" s="55"/>
      <c r="L172" s="43"/>
      <c r="M172" s="34">
        <f t="shared" ref="M172:M178" si="76">SUM(K172:L172)</f>
        <v>0</v>
      </c>
      <c r="N172" s="55"/>
      <c r="O172" s="43"/>
      <c r="P172" s="34">
        <f t="shared" ref="P172" si="77">SUM(N172:O172)</f>
        <v>0</v>
      </c>
      <c r="Q172" s="35">
        <f t="shared" si="67"/>
        <v>0</v>
      </c>
    </row>
    <row r="173" spans="1:17" x14ac:dyDescent="0.2">
      <c r="A173" s="91" t="s">
        <v>147</v>
      </c>
      <c r="B173" s="93"/>
      <c r="C173" s="95" t="s">
        <v>226</v>
      </c>
      <c r="D173" s="11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8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9">SUM(N173:O173)</f>
        <v>0</v>
      </c>
      <c r="Q173" s="41">
        <f t="shared" si="67"/>
        <v>150</v>
      </c>
    </row>
    <row r="174" spans="1:17" x14ac:dyDescent="0.2">
      <c r="A174" s="91"/>
      <c r="B174" s="93"/>
      <c r="C174" s="95"/>
      <c r="D174" s="111"/>
      <c r="E174" s="42"/>
      <c r="F174" s="43"/>
      <c r="G174" s="43"/>
      <c r="H174" s="43"/>
      <c r="I174" s="43"/>
      <c r="J174" s="34">
        <f t="shared" si="75"/>
        <v>0</v>
      </c>
      <c r="K174" s="55"/>
      <c r="L174" s="43"/>
      <c r="M174" s="34">
        <f t="shared" si="76"/>
        <v>0</v>
      </c>
      <c r="N174" s="55"/>
      <c r="O174" s="43"/>
      <c r="P174" s="34">
        <f t="shared" ref="P174" si="80">SUM(N174:O174)</f>
        <v>0</v>
      </c>
      <c r="Q174" s="35">
        <f t="shared" si="67"/>
        <v>0</v>
      </c>
    </row>
    <row r="175" spans="1:17" x14ac:dyDescent="0.2">
      <c r="A175" s="91" t="s">
        <v>275</v>
      </c>
      <c r="B175" s="93"/>
      <c r="C175" s="95" t="s">
        <v>148</v>
      </c>
      <c r="D175" s="11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1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2">SUM(N175:O175)</f>
        <v>0</v>
      </c>
      <c r="Q175" s="41">
        <f t="shared" si="67"/>
        <v>8000</v>
      </c>
    </row>
    <row r="176" spans="1:17" x14ac:dyDescent="0.2">
      <c r="A176" s="91"/>
      <c r="B176" s="93"/>
      <c r="C176" s="95"/>
      <c r="D176" s="111"/>
      <c r="E176" s="42"/>
      <c r="F176" s="43"/>
      <c r="G176" s="43"/>
      <c r="H176" s="43"/>
      <c r="I176" s="43"/>
      <c r="J176" s="34">
        <f t="shared" si="75"/>
        <v>0</v>
      </c>
      <c r="K176" s="55"/>
      <c r="L176" s="43"/>
      <c r="M176" s="34">
        <f t="shared" si="76"/>
        <v>0</v>
      </c>
      <c r="N176" s="55"/>
      <c r="O176" s="43"/>
      <c r="P176" s="34">
        <f t="shared" ref="P176:P178" si="83">SUM(N176:O176)</f>
        <v>0</v>
      </c>
      <c r="Q176" s="35">
        <f t="shared" si="67"/>
        <v>0</v>
      </c>
    </row>
    <row r="177" spans="1:17" x14ac:dyDescent="0.2">
      <c r="A177" s="91" t="s">
        <v>147</v>
      </c>
      <c r="B177" s="93"/>
      <c r="C177" s="95" t="s">
        <v>278</v>
      </c>
      <c r="D177" s="11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75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3"/>
        <v>0</v>
      </c>
      <c r="Q177" s="41">
        <f t="shared" si="67"/>
        <v>2000</v>
      </c>
    </row>
    <row r="178" spans="1:17" ht="13.5" thickBot="1" x14ac:dyDescent="0.25">
      <c r="A178" s="92"/>
      <c r="B178" s="94"/>
      <c r="C178" s="96"/>
      <c r="D178" s="102"/>
      <c r="E178" s="51"/>
      <c r="F178" s="45"/>
      <c r="G178" s="45"/>
      <c r="H178" s="45"/>
      <c r="I178" s="45"/>
      <c r="J178" s="24">
        <f t="shared" si="75"/>
        <v>0</v>
      </c>
      <c r="K178" s="56"/>
      <c r="L178" s="45"/>
      <c r="M178" s="24">
        <f t="shared" si="76"/>
        <v>0</v>
      </c>
      <c r="N178" s="56"/>
      <c r="O178" s="45"/>
      <c r="P178" s="24">
        <f t="shared" si="83"/>
        <v>0</v>
      </c>
      <c r="Q178" s="25">
        <f t="shared" si="67"/>
        <v>0</v>
      </c>
    </row>
    <row r="179" spans="1:17" ht="13.5" thickBot="1" x14ac:dyDescent="0.25">
      <c r="D179" s="48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 customHeight="1" x14ac:dyDescent="0.2">
      <c r="A180" s="104" t="s">
        <v>149</v>
      </c>
      <c r="B180" s="105"/>
      <c r="C180" s="108" t="s">
        <v>150</v>
      </c>
      <c r="D180" s="101"/>
      <c r="E180" s="16">
        <f>E182+E184+E186+E188++E202+E204+E206+E214+E216</f>
        <v>92946</v>
      </c>
      <c r="F180" s="17">
        <f t="shared" ref="F180:H180" si="84">F182+F184+F186+F188++F202+F204+F206+F214+F216</f>
        <v>32489</v>
      </c>
      <c r="G180" s="17">
        <f>G182+G184+G186+G188++G202+G204+G206+G214+G216</f>
        <v>283009</v>
      </c>
      <c r="H180" s="17">
        <f t="shared" si="84"/>
        <v>500</v>
      </c>
      <c r="I180" s="17">
        <f>I182+I184+I186+I188++I202+I204+I206+I214+I216</f>
        <v>600</v>
      </c>
      <c r="J180" s="19">
        <f>SUM(E180:I180)</f>
        <v>409544</v>
      </c>
      <c r="K180" s="52">
        <f>K182+K184+K186+K188++K202+K204+K206+K214+K216</f>
        <v>408307</v>
      </c>
      <c r="L180" s="17">
        <f>L182+L184+L186+L188++L202+L204+L206+L214+L216</f>
        <v>0</v>
      </c>
      <c r="M180" s="19">
        <f t="shared" ref="M180:M207" si="85">SUM(K180:L180)</f>
        <v>408307</v>
      </c>
      <c r="N180" s="52">
        <f>N182+N184+N186+N188++N202+N204+N206+N214+N216</f>
        <v>0</v>
      </c>
      <c r="O180" s="17">
        <f>O182+O184+O186+O188++O202+O204+O206+O214+O216</f>
        <v>90700</v>
      </c>
      <c r="P180" s="19">
        <f>SUM(N180:O180)</f>
        <v>90700</v>
      </c>
      <c r="Q180" s="20">
        <f>P180+M180+J180</f>
        <v>908551</v>
      </c>
    </row>
    <row r="181" spans="1:17" ht="13.5" customHeight="1" thickBot="1" x14ac:dyDescent="0.25">
      <c r="A181" s="106"/>
      <c r="B181" s="107"/>
      <c r="C181" s="109"/>
      <c r="D181" s="102"/>
      <c r="E181" s="21">
        <f t="shared" ref="E181:I181" si="86">E183+E185+E187+E189++E203+E205+E207+E215+E217</f>
        <v>0</v>
      </c>
      <c r="F181" s="22">
        <f t="shared" si="86"/>
        <v>0</v>
      </c>
      <c r="G181" s="22">
        <f t="shared" si="86"/>
        <v>0</v>
      </c>
      <c r="H181" s="22">
        <f t="shared" si="86"/>
        <v>0</v>
      </c>
      <c r="I181" s="22">
        <f t="shared" si="86"/>
        <v>0</v>
      </c>
      <c r="J181" s="24">
        <f t="shared" ref="J181:J217" si="87">SUM(E181:I181)</f>
        <v>0</v>
      </c>
      <c r="K181" s="53">
        <f t="shared" ref="K181:L181" si="88">K183+K185+K187+K189++K203+K205+K207+K215+K217</f>
        <v>0</v>
      </c>
      <c r="L181" s="22">
        <f t="shared" si="88"/>
        <v>0</v>
      </c>
      <c r="M181" s="24">
        <f t="shared" si="85"/>
        <v>0</v>
      </c>
      <c r="N181" s="53">
        <f>N183+N185+N187+N189++N203+N205+N207+N215+N217</f>
        <v>0</v>
      </c>
      <c r="O181" s="22">
        <f t="shared" ref="O181" si="89">O183+O185+O187+O189++O203+O205+O207+O215+O217</f>
        <v>0</v>
      </c>
      <c r="P181" s="24">
        <f t="shared" ref="P181:P217" si="90">SUM(N181:O181)</f>
        <v>0</v>
      </c>
      <c r="Q181" s="25">
        <f t="shared" ref="Q181:Q217" si="91">P181+M181+J181</f>
        <v>0</v>
      </c>
    </row>
    <row r="182" spans="1:17" x14ac:dyDescent="0.2">
      <c r="A182" s="112" t="s">
        <v>151</v>
      </c>
      <c r="B182" s="98"/>
      <c r="C182" s="100" t="s">
        <v>280</v>
      </c>
      <c r="D182" s="49" t="s">
        <v>26</v>
      </c>
      <c r="E182" s="26">
        <v>45315</v>
      </c>
      <c r="F182" s="27">
        <v>15841</v>
      </c>
      <c r="G182" s="27">
        <v>15160</v>
      </c>
      <c r="H182" s="27">
        <v>200</v>
      </c>
      <c r="I182" s="27">
        <v>0</v>
      </c>
      <c r="J182" s="29">
        <f t="shared" si="87"/>
        <v>76516</v>
      </c>
      <c r="K182" s="54">
        <v>0</v>
      </c>
      <c r="L182" s="27">
        <v>0</v>
      </c>
      <c r="M182" s="29">
        <f t="shared" si="85"/>
        <v>0</v>
      </c>
      <c r="N182" s="54">
        <v>0</v>
      </c>
      <c r="O182" s="27">
        <v>0</v>
      </c>
      <c r="P182" s="29">
        <f t="shared" si="90"/>
        <v>0</v>
      </c>
      <c r="Q182" s="30">
        <f t="shared" si="91"/>
        <v>76516</v>
      </c>
    </row>
    <row r="183" spans="1:17" x14ac:dyDescent="0.2">
      <c r="A183" s="103"/>
      <c r="B183" s="93"/>
      <c r="C183" s="95"/>
      <c r="D183" s="36"/>
      <c r="E183" s="42"/>
      <c r="F183" s="43"/>
      <c r="G183" s="43"/>
      <c r="H183" s="43"/>
      <c r="I183" s="43"/>
      <c r="J183" s="34">
        <f t="shared" si="87"/>
        <v>0</v>
      </c>
      <c r="K183" s="55"/>
      <c r="L183" s="43"/>
      <c r="M183" s="34">
        <f t="shared" si="85"/>
        <v>0</v>
      </c>
      <c r="N183" s="55"/>
      <c r="O183" s="43"/>
      <c r="P183" s="34">
        <f t="shared" si="90"/>
        <v>0</v>
      </c>
      <c r="Q183" s="35">
        <f t="shared" si="91"/>
        <v>0</v>
      </c>
    </row>
    <row r="184" spans="1:17" x14ac:dyDescent="0.2">
      <c r="A184" s="91" t="s">
        <v>152</v>
      </c>
      <c r="B184" s="93"/>
      <c r="C184" s="95" t="s">
        <v>153</v>
      </c>
      <c r="D184" s="36" t="s">
        <v>154</v>
      </c>
      <c r="E184" s="37">
        <v>0</v>
      </c>
      <c r="F184" s="38">
        <v>0</v>
      </c>
      <c r="G184" s="38">
        <v>2300</v>
      </c>
      <c r="H184" s="38">
        <v>0</v>
      </c>
      <c r="I184" s="38">
        <v>0</v>
      </c>
      <c r="J184" s="29">
        <f t="shared" si="87"/>
        <v>2300</v>
      </c>
      <c r="K184" s="44">
        <v>0</v>
      </c>
      <c r="L184" s="38">
        <v>0</v>
      </c>
      <c r="M184" s="40">
        <f t="shared" si="85"/>
        <v>0</v>
      </c>
      <c r="N184" s="44">
        <v>0</v>
      </c>
      <c r="O184" s="38">
        <v>0</v>
      </c>
      <c r="P184" s="40">
        <f t="shared" si="90"/>
        <v>0</v>
      </c>
      <c r="Q184" s="41">
        <f t="shared" si="91"/>
        <v>2300</v>
      </c>
    </row>
    <row r="185" spans="1:17" x14ac:dyDescent="0.2">
      <c r="A185" s="91"/>
      <c r="B185" s="93"/>
      <c r="C185" s="95"/>
      <c r="D185" s="36"/>
      <c r="E185" s="42"/>
      <c r="F185" s="43"/>
      <c r="G185" s="43"/>
      <c r="H185" s="43"/>
      <c r="I185" s="43"/>
      <c r="J185" s="34">
        <f t="shared" si="87"/>
        <v>0</v>
      </c>
      <c r="K185" s="55"/>
      <c r="L185" s="43"/>
      <c r="M185" s="34">
        <f t="shared" si="85"/>
        <v>0</v>
      </c>
      <c r="N185" s="55"/>
      <c r="O185" s="43"/>
      <c r="P185" s="34">
        <f t="shared" si="90"/>
        <v>0</v>
      </c>
      <c r="Q185" s="35">
        <f t="shared" si="91"/>
        <v>0</v>
      </c>
    </row>
    <row r="186" spans="1:17" x14ac:dyDescent="0.2">
      <c r="A186" s="91" t="s">
        <v>155</v>
      </c>
      <c r="B186" s="93"/>
      <c r="C186" s="95" t="s">
        <v>156</v>
      </c>
      <c r="D186" s="36" t="s">
        <v>26</v>
      </c>
      <c r="E186" s="37">
        <v>0</v>
      </c>
      <c r="F186" s="38">
        <v>0</v>
      </c>
      <c r="G186" s="38">
        <v>17100</v>
      </c>
      <c r="H186" s="38">
        <v>0</v>
      </c>
      <c r="I186" s="38">
        <v>0</v>
      </c>
      <c r="J186" s="29">
        <f t="shared" si="87"/>
        <v>17100</v>
      </c>
      <c r="K186" s="44">
        <v>0</v>
      </c>
      <c r="L186" s="38">
        <v>0</v>
      </c>
      <c r="M186" s="40">
        <f t="shared" si="85"/>
        <v>0</v>
      </c>
      <c r="N186" s="44">
        <v>0</v>
      </c>
      <c r="O186" s="38">
        <v>0</v>
      </c>
      <c r="P186" s="40">
        <f t="shared" si="90"/>
        <v>0</v>
      </c>
      <c r="Q186" s="41">
        <f t="shared" si="91"/>
        <v>17100</v>
      </c>
    </row>
    <row r="187" spans="1:17" x14ac:dyDescent="0.2">
      <c r="A187" s="91"/>
      <c r="B187" s="93"/>
      <c r="C187" s="95"/>
      <c r="D187" s="36"/>
      <c r="E187" s="42"/>
      <c r="F187" s="43"/>
      <c r="G187" s="43"/>
      <c r="H187" s="43"/>
      <c r="I187" s="43"/>
      <c r="J187" s="34">
        <f t="shared" si="87"/>
        <v>0</v>
      </c>
      <c r="K187" s="55"/>
      <c r="L187" s="43"/>
      <c r="M187" s="34">
        <f t="shared" si="85"/>
        <v>0</v>
      </c>
      <c r="N187" s="55"/>
      <c r="O187" s="43"/>
      <c r="P187" s="34">
        <f t="shared" si="90"/>
        <v>0</v>
      </c>
      <c r="Q187" s="35">
        <f t="shared" si="91"/>
        <v>0</v>
      </c>
    </row>
    <row r="188" spans="1:17" ht="12.75" customHeight="1" x14ac:dyDescent="0.2">
      <c r="A188" s="91" t="s">
        <v>157</v>
      </c>
      <c r="B188" s="93"/>
      <c r="C188" s="95" t="s">
        <v>158</v>
      </c>
      <c r="D188" s="36" t="s">
        <v>120</v>
      </c>
      <c r="E188" s="37">
        <f>E190+E192+E194+E196+E198+E200</f>
        <v>0</v>
      </c>
      <c r="F188" s="38">
        <f t="shared" ref="F188:I188" si="92">F190+F192+F194+F196+F198+F200</f>
        <v>0</v>
      </c>
      <c r="G188" s="38">
        <f t="shared" si="92"/>
        <v>13000</v>
      </c>
      <c r="H188" s="38">
        <f t="shared" si="92"/>
        <v>0</v>
      </c>
      <c r="I188" s="38">
        <f t="shared" si="92"/>
        <v>600</v>
      </c>
      <c r="J188" s="29">
        <f t="shared" si="87"/>
        <v>13600</v>
      </c>
      <c r="K188" s="44">
        <f t="shared" ref="K188:L189" si="93">K190+K192+K194+K196+K198+K200</f>
        <v>0</v>
      </c>
      <c r="L188" s="38">
        <f t="shared" si="93"/>
        <v>0</v>
      </c>
      <c r="M188" s="40">
        <f t="shared" si="85"/>
        <v>0</v>
      </c>
      <c r="N188" s="44">
        <f t="shared" ref="N188:O189" si="94">N190+N192+N194+N196+N198+N200</f>
        <v>0</v>
      </c>
      <c r="O188" s="38">
        <f>O190+O192+O194+O196+O198+O200</f>
        <v>90700</v>
      </c>
      <c r="P188" s="40">
        <f t="shared" si="90"/>
        <v>90700</v>
      </c>
      <c r="Q188" s="41">
        <f>P188+M188+J188</f>
        <v>104300</v>
      </c>
    </row>
    <row r="189" spans="1:17" x14ac:dyDescent="0.2">
      <c r="A189" s="91"/>
      <c r="B189" s="93"/>
      <c r="C189" s="95"/>
      <c r="D189" s="36"/>
      <c r="E189" s="42">
        <f t="shared" ref="E189:I189" si="95">E191+E193+E195+E197+E199+E201</f>
        <v>0</v>
      </c>
      <c r="F189" s="57">
        <f t="shared" si="95"/>
        <v>0</v>
      </c>
      <c r="G189" s="57">
        <f t="shared" si="95"/>
        <v>0</v>
      </c>
      <c r="H189" s="57">
        <f t="shared" si="95"/>
        <v>0</v>
      </c>
      <c r="I189" s="57">
        <f t="shared" si="95"/>
        <v>0</v>
      </c>
      <c r="J189" s="34">
        <f t="shared" si="87"/>
        <v>0</v>
      </c>
      <c r="K189" s="57">
        <f t="shared" si="93"/>
        <v>0</v>
      </c>
      <c r="L189" s="32">
        <f t="shared" si="93"/>
        <v>0</v>
      </c>
      <c r="M189" s="34">
        <f t="shared" si="85"/>
        <v>0</v>
      </c>
      <c r="N189" s="57">
        <f t="shared" si="94"/>
        <v>0</v>
      </c>
      <c r="O189" s="32">
        <f t="shared" si="94"/>
        <v>0</v>
      </c>
      <c r="P189" s="34">
        <f t="shared" si="90"/>
        <v>0</v>
      </c>
      <c r="Q189" s="35">
        <f t="shared" ref="Q189:Q201" si="96">P189+M189+J189</f>
        <v>0</v>
      </c>
    </row>
    <row r="190" spans="1:17" ht="12.75" customHeight="1" x14ac:dyDescent="0.2">
      <c r="A190" s="91"/>
      <c r="B190" s="93" t="s">
        <v>281</v>
      </c>
      <c r="C190" s="95" t="s">
        <v>286</v>
      </c>
      <c r="D190" s="36" t="s">
        <v>120</v>
      </c>
      <c r="E190" s="37">
        <v>0</v>
      </c>
      <c r="F190" s="38">
        <v>0</v>
      </c>
      <c r="G190" s="38">
        <v>1500</v>
      </c>
      <c r="H190" s="38">
        <v>0</v>
      </c>
      <c r="I190" s="38">
        <v>0</v>
      </c>
      <c r="J190" s="29">
        <f t="shared" si="87"/>
        <v>1500</v>
      </c>
      <c r="K190" s="44">
        <v>0</v>
      </c>
      <c r="L190" s="38">
        <v>0</v>
      </c>
      <c r="M190" s="40">
        <f t="shared" si="85"/>
        <v>0</v>
      </c>
      <c r="N190" s="44">
        <v>0</v>
      </c>
      <c r="O190" s="38">
        <v>10000</v>
      </c>
      <c r="P190" s="40">
        <f t="shared" si="90"/>
        <v>10000</v>
      </c>
      <c r="Q190" s="41">
        <f t="shared" si="96"/>
        <v>11500</v>
      </c>
    </row>
    <row r="191" spans="1:17" x14ac:dyDescent="0.2">
      <c r="A191" s="91"/>
      <c r="B191" s="93"/>
      <c r="C191" s="95"/>
      <c r="D191" s="36"/>
      <c r="E191" s="42"/>
      <c r="F191" s="43"/>
      <c r="G191" s="43"/>
      <c r="H191" s="43"/>
      <c r="I191" s="43"/>
      <c r="J191" s="34">
        <f t="shared" si="87"/>
        <v>0</v>
      </c>
      <c r="K191" s="55"/>
      <c r="L191" s="43"/>
      <c r="M191" s="34">
        <f t="shared" si="85"/>
        <v>0</v>
      </c>
      <c r="N191" s="55"/>
      <c r="O191" s="43"/>
      <c r="P191" s="34">
        <f t="shared" si="90"/>
        <v>0</v>
      </c>
      <c r="Q191" s="35">
        <f t="shared" si="96"/>
        <v>0</v>
      </c>
    </row>
    <row r="192" spans="1:17" ht="12.75" customHeight="1" x14ac:dyDescent="0.2">
      <c r="A192" s="91"/>
      <c r="B192" s="93" t="s">
        <v>281</v>
      </c>
      <c r="C192" s="95" t="s">
        <v>287</v>
      </c>
      <c r="D192" s="36" t="s">
        <v>120</v>
      </c>
      <c r="E192" s="37">
        <v>0</v>
      </c>
      <c r="F192" s="38">
        <v>0</v>
      </c>
      <c r="G192" s="38">
        <v>2100</v>
      </c>
      <c r="H192" s="38">
        <v>0</v>
      </c>
      <c r="I192" s="38">
        <v>0</v>
      </c>
      <c r="J192" s="29">
        <f t="shared" si="87"/>
        <v>2100</v>
      </c>
      <c r="K192" s="44">
        <v>0</v>
      </c>
      <c r="L192" s="38">
        <v>0</v>
      </c>
      <c r="M192" s="40">
        <f t="shared" si="85"/>
        <v>0</v>
      </c>
      <c r="N192" s="44">
        <v>0</v>
      </c>
      <c r="O192" s="38">
        <v>53376</v>
      </c>
      <c r="P192" s="40">
        <f t="shared" si="90"/>
        <v>53376</v>
      </c>
      <c r="Q192" s="41">
        <f t="shared" si="96"/>
        <v>55476</v>
      </c>
    </row>
    <row r="193" spans="1:17" x14ac:dyDescent="0.2">
      <c r="A193" s="91"/>
      <c r="B193" s="93"/>
      <c r="C193" s="95"/>
      <c r="D193" s="36"/>
      <c r="E193" s="42"/>
      <c r="F193" s="43"/>
      <c r="G193" s="43"/>
      <c r="H193" s="43"/>
      <c r="I193" s="43"/>
      <c r="J193" s="34">
        <f t="shared" si="87"/>
        <v>0</v>
      </c>
      <c r="K193" s="55"/>
      <c r="L193" s="43"/>
      <c r="M193" s="34">
        <f t="shared" si="85"/>
        <v>0</v>
      </c>
      <c r="N193" s="55"/>
      <c r="O193" s="43"/>
      <c r="P193" s="34">
        <f t="shared" si="90"/>
        <v>0</v>
      </c>
      <c r="Q193" s="35">
        <f t="shared" si="96"/>
        <v>0</v>
      </c>
    </row>
    <row r="194" spans="1:17" ht="12.75" customHeight="1" x14ac:dyDescent="0.2">
      <c r="A194" s="91"/>
      <c r="B194" s="93" t="s">
        <v>281</v>
      </c>
      <c r="C194" s="95" t="s">
        <v>288</v>
      </c>
      <c r="D194" s="36" t="s">
        <v>120</v>
      </c>
      <c r="E194" s="37">
        <v>0</v>
      </c>
      <c r="F194" s="38">
        <v>0</v>
      </c>
      <c r="G194" s="38">
        <v>2500</v>
      </c>
      <c r="H194" s="38">
        <v>0</v>
      </c>
      <c r="I194" s="38">
        <v>0</v>
      </c>
      <c r="J194" s="29">
        <f t="shared" si="87"/>
        <v>2500</v>
      </c>
      <c r="K194" s="44">
        <v>0</v>
      </c>
      <c r="L194" s="38">
        <v>0</v>
      </c>
      <c r="M194" s="40">
        <f t="shared" ref="M194:M195" si="97">SUM(K194:L194)</f>
        <v>0</v>
      </c>
      <c r="N194" s="44">
        <v>0</v>
      </c>
      <c r="O194" s="38">
        <v>11244</v>
      </c>
      <c r="P194" s="40">
        <f t="shared" ref="P194:P195" si="98">SUM(N194:O194)</f>
        <v>11244</v>
      </c>
      <c r="Q194" s="41">
        <f t="shared" si="96"/>
        <v>13744</v>
      </c>
    </row>
    <row r="195" spans="1:17" x14ac:dyDescent="0.2">
      <c r="A195" s="91"/>
      <c r="B195" s="93"/>
      <c r="C195" s="95"/>
      <c r="D195" s="36"/>
      <c r="E195" s="42"/>
      <c r="F195" s="43"/>
      <c r="G195" s="43"/>
      <c r="H195" s="43"/>
      <c r="I195" s="43"/>
      <c r="J195" s="34">
        <f t="shared" si="87"/>
        <v>0</v>
      </c>
      <c r="K195" s="55"/>
      <c r="L195" s="43"/>
      <c r="M195" s="34">
        <f t="shared" si="97"/>
        <v>0</v>
      </c>
      <c r="N195" s="55"/>
      <c r="O195" s="43"/>
      <c r="P195" s="34">
        <f t="shared" si="98"/>
        <v>0</v>
      </c>
      <c r="Q195" s="35">
        <f t="shared" si="96"/>
        <v>0</v>
      </c>
    </row>
    <row r="196" spans="1:17" ht="12.75" customHeight="1" x14ac:dyDescent="0.2">
      <c r="A196" s="91"/>
      <c r="B196" s="93" t="s">
        <v>281</v>
      </c>
      <c r="C196" s="95" t="s">
        <v>289</v>
      </c>
      <c r="D196" s="36" t="s">
        <v>120</v>
      </c>
      <c r="E196" s="37">
        <v>0</v>
      </c>
      <c r="F196" s="38">
        <v>0</v>
      </c>
      <c r="G196" s="38">
        <v>900</v>
      </c>
      <c r="H196" s="38">
        <v>0</v>
      </c>
      <c r="I196" s="38">
        <v>0</v>
      </c>
      <c r="J196" s="29">
        <f t="shared" si="87"/>
        <v>900</v>
      </c>
      <c r="K196" s="44">
        <v>0</v>
      </c>
      <c r="L196" s="38">
        <v>0</v>
      </c>
      <c r="M196" s="40">
        <f t="shared" si="85"/>
        <v>0</v>
      </c>
      <c r="N196" s="44">
        <v>0</v>
      </c>
      <c r="O196" s="38">
        <v>16080</v>
      </c>
      <c r="P196" s="40">
        <f t="shared" si="90"/>
        <v>16080</v>
      </c>
      <c r="Q196" s="41">
        <f t="shared" si="96"/>
        <v>16980</v>
      </c>
    </row>
    <row r="197" spans="1:17" x14ac:dyDescent="0.2">
      <c r="A197" s="91"/>
      <c r="B197" s="93"/>
      <c r="C197" s="95"/>
      <c r="D197" s="36"/>
      <c r="E197" s="42"/>
      <c r="F197" s="43"/>
      <c r="G197" s="43"/>
      <c r="H197" s="43"/>
      <c r="I197" s="43"/>
      <c r="J197" s="34">
        <f t="shared" si="87"/>
        <v>0</v>
      </c>
      <c r="K197" s="55"/>
      <c r="L197" s="43"/>
      <c r="M197" s="34">
        <f t="shared" si="85"/>
        <v>0</v>
      </c>
      <c r="N197" s="55"/>
      <c r="O197" s="43"/>
      <c r="P197" s="34">
        <f t="shared" si="90"/>
        <v>0</v>
      </c>
      <c r="Q197" s="35">
        <f t="shared" si="96"/>
        <v>0</v>
      </c>
    </row>
    <row r="198" spans="1:17" ht="12.75" customHeight="1" x14ac:dyDescent="0.2">
      <c r="A198" s="91"/>
      <c r="B198" s="93" t="s">
        <v>281</v>
      </c>
      <c r="C198" s="95" t="s">
        <v>290</v>
      </c>
      <c r="D198" s="36" t="s">
        <v>68</v>
      </c>
      <c r="E198" s="37">
        <v>0</v>
      </c>
      <c r="F198" s="38">
        <v>0</v>
      </c>
      <c r="G198" s="38">
        <v>6000</v>
      </c>
      <c r="H198" s="38">
        <v>0</v>
      </c>
      <c r="I198" s="38">
        <v>600</v>
      </c>
      <c r="J198" s="29">
        <f t="shared" ref="J198:J201" si="99">SUM(E198:I198)</f>
        <v>6600</v>
      </c>
      <c r="K198" s="44">
        <v>0</v>
      </c>
      <c r="L198" s="38">
        <v>0</v>
      </c>
      <c r="M198" s="40">
        <f t="shared" ref="M198:M201" si="100">SUM(K198:L198)</f>
        <v>0</v>
      </c>
      <c r="N198" s="44">
        <v>0</v>
      </c>
      <c r="O198" s="38">
        <v>0</v>
      </c>
      <c r="P198" s="40">
        <f t="shared" ref="P198:P201" si="101">SUM(N198:O198)</f>
        <v>0</v>
      </c>
      <c r="Q198" s="41">
        <f t="shared" si="96"/>
        <v>6600</v>
      </c>
    </row>
    <row r="199" spans="1:17" x14ac:dyDescent="0.2">
      <c r="A199" s="91"/>
      <c r="B199" s="93"/>
      <c r="C199" s="95"/>
      <c r="D199" s="36"/>
      <c r="E199" s="42"/>
      <c r="F199" s="43"/>
      <c r="G199" s="43"/>
      <c r="H199" s="43"/>
      <c r="I199" s="43">
        <v>0</v>
      </c>
      <c r="J199" s="34">
        <f t="shared" si="99"/>
        <v>0</v>
      </c>
      <c r="K199" s="55"/>
      <c r="L199" s="43"/>
      <c r="M199" s="34">
        <f t="shared" si="100"/>
        <v>0</v>
      </c>
      <c r="N199" s="55"/>
      <c r="O199" s="43"/>
      <c r="P199" s="34">
        <f t="shared" si="101"/>
        <v>0</v>
      </c>
      <c r="Q199" s="35">
        <f t="shared" si="96"/>
        <v>0</v>
      </c>
    </row>
    <row r="200" spans="1:17" x14ac:dyDescent="0.2">
      <c r="A200" s="91"/>
      <c r="B200" s="93" t="s">
        <v>157</v>
      </c>
      <c r="C200" s="95" t="s">
        <v>308</v>
      </c>
      <c r="D200" s="36" t="s">
        <v>120</v>
      </c>
      <c r="E200" s="37">
        <v>0</v>
      </c>
      <c r="F200" s="38">
        <v>0</v>
      </c>
      <c r="G200" s="38">
        <v>0</v>
      </c>
      <c r="H200" s="38">
        <v>0</v>
      </c>
      <c r="I200" s="38">
        <v>0</v>
      </c>
      <c r="J200" s="29">
        <f t="shared" si="99"/>
        <v>0</v>
      </c>
      <c r="K200" s="44">
        <v>0</v>
      </c>
      <c r="L200" s="38">
        <v>0</v>
      </c>
      <c r="M200" s="40">
        <f t="shared" si="100"/>
        <v>0</v>
      </c>
      <c r="N200" s="44">
        <v>0</v>
      </c>
      <c r="O200" s="38">
        <v>0</v>
      </c>
      <c r="P200" s="40">
        <f t="shared" si="101"/>
        <v>0</v>
      </c>
      <c r="Q200" s="41">
        <f t="shared" si="96"/>
        <v>0</v>
      </c>
    </row>
    <row r="201" spans="1:17" x14ac:dyDescent="0.2">
      <c r="A201" s="91"/>
      <c r="B201" s="93"/>
      <c r="C201" s="95"/>
      <c r="D201" s="36"/>
      <c r="E201" s="42"/>
      <c r="F201" s="43"/>
      <c r="G201" s="43"/>
      <c r="H201" s="43"/>
      <c r="I201" s="43"/>
      <c r="J201" s="34">
        <f t="shared" si="99"/>
        <v>0</v>
      </c>
      <c r="K201" s="55"/>
      <c r="L201" s="43"/>
      <c r="M201" s="34">
        <f t="shared" si="100"/>
        <v>0</v>
      </c>
      <c r="N201" s="55"/>
      <c r="O201" s="43"/>
      <c r="P201" s="34">
        <f t="shared" si="101"/>
        <v>0</v>
      </c>
      <c r="Q201" s="35">
        <f t="shared" si="96"/>
        <v>0</v>
      </c>
    </row>
    <row r="202" spans="1:17" ht="12.75" customHeight="1" x14ac:dyDescent="0.2">
      <c r="A202" s="91" t="s">
        <v>159</v>
      </c>
      <c r="B202" s="93"/>
      <c r="C202" s="95" t="s">
        <v>160</v>
      </c>
      <c r="D202" s="36" t="s">
        <v>154</v>
      </c>
      <c r="E202" s="37">
        <v>0</v>
      </c>
      <c r="F202" s="38">
        <v>0</v>
      </c>
      <c r="G202" s="38">
        <v>133000</v>
      </c>
      <c r="H202" s="38">
        <v>0</v>
      </c>
      <c r="I202" s="38">
        <v>0</v>
      </c>
      <c r="J202" s="29">
        <f t="shared" si="87"/>
        <v>133000</v>
      </c>
      <c r="K202" s="44">
        <v>0</v>
      </c>
      <c r="L202" s="38">
        <v>0</v>
      </c>
      <c r="M202" s="40">
        <f t="shared" si="85"/>
        <v>0</v>
      </c>
      <c r="N202" s="44">
        <v>0</v>
      </c>
      <c r="O202" s="38">
        <v>0</v>
      </c>
      <c r="P202" s="40">
        <f t="shared" si="90"/>
        <v>0</v>
      </c>
      <c r="Q202" s="41">
        <f t="shared" si="91"/>
        <v>133000</v>
      </c>
    </row>
    <row r="203" spans="1:17" x14ac:dyDescent="0.2">
      <c r="A203" s="91"/>
      <c r="B203" s="93"/>
      <c r="C203" s="95"/>
      <c r="D203" s="36"/>
      <c r="E203" s="42"/>
      <c r="F203" s="43"/>
      <c r="G203" s="43"/>
      <c r="H203" s="43"/>
      <c r="I203" s="43"/>
      <c r="J203" s="34">
        <f t="shared" si="87"/>
        <v>0</v>
      </c>
      <c r="K203" s="55"/>
      <c r="L203" s="43"/>
      <c r="M203" s="34">
        <f t="shared" si="85"/>
        <v>0</v>
      </c>
      <c r="N203" s="55"/>
      <c r="O203" s="43"/>
      <c r="P203" s="34">
        <f t="shared" si="90"/>
        <v>0</v>
      </c>
      <c r="Q203" s="35">
        <f t="shared" si="91"/>
        <v>0</v>
      </c>
    </row>
    <row r="204" spans="1:17" x14ac:dyDescent="0.2">
      <c r="A204" s="91" t="s">
        <v>161</v>
      </c>
      <c r="B204" s="93"/>
      <c r="C204" s="95" t="s">
        <v>162</v>
      </c>
      <c r="D204" s="36" t="s">
        <v>26</v>
      </c>
      <c r="E204" s="37">
        <v>0</v>
      </c>
      <c r="F204" s="38">
        <v>0</v>
      </c>
      <c r="G204" s="38">
        <v>5500</v>
      </c>
      <c r="H204" s="38">
        <v>0</v>
      </c>
      <c r="I204" s="38">
        <v>0</v>
      </c>
      <c r="J204" s="29">
        <f t="shared" si="87"/>
        <v>5500</v>
      </c>
      <c r="K204" s="44">
        <v>7000</v>
      </c>
      <c r="L204" s="38">
        <v>0</v>
      </c>
      <c r="M204" s="40">
        <f t="shared" si="85"/>
        <v>7000</v>
      </c>
      <c r="N204" s="44">
        <v>0</v>
      </c>
      <c r="O204" s="38">
        <v>0</v>
      </c>
      <c r="P204" s="40">
        <f t="shared" si="90"/>
        <v>0</v>
      </c>
      <c r="Q204" s="41">
        <f t="shared" si="91"/>
        <v>12500</v>
      </c>
    </row>
    <row r="205" spans="1:17" x14ac:dyDescent="0.2">
      <c r="A205" s="91"/>
      <c r="B205" s="93"/>
      <c r="C205" s="95"/>
      <c r="D205" s="36"/>
      <c r="E205" s="42"/>
      <c r="F205" s="43"/>
      <c r="G205" s="43"/>
      <c r="H205" s="43"/>
      <c r="I205" s="43"/>
      <c r="J205" s="34">
        <f t="shared" si="87"/>
        <v>0</v>
      </c>
      <c r="K205" s="55"/>
      <c r="L205" s="43"/>
      <c r="M205" s="34">
        <f t="shared" si="85"/>
        <v>0</v>
      </c>
      <c r="N205" s="55"/>
      <c r="O205" s="43"/>
      <c r="P205" s="34">
        <f t="shared" si="90"/>
        <v>0</v>
      </c>
      <c r="Q205" s="35">
        <f t="shared" si="91"/>
        <v>0</v>
      </c>
    </row>
    <row r="206" spans="1:17" x14ac:dyDescent="0.2">
      <c r="A206" s="91" t="s">
        <v>163</v>
      </c>
      <c r="B206" s="93"/>
      <c r="C206" s="95" t="s">
        <v>164</v>
      </c>
      <c r="D206" s="111"/>
      <c r="E206" s="37">
        <f>E208+E210+E212</f>
        <v>0</v>
      </c>
      <c r="F206" s="38">
        <f t="shared" ref="F206:I207" si="102">F208+F210+F212</f>
        <v>0</v>
      </c>
      <c r="G206" s="38">
        <f>G208+G210+G212</f>
        <v>79500</v>
      </c>
      <c r="H206" s="38">
        <f t="shared" ref="H206:I206" si="103">H208+H210+H212</f>
        <v>0</v>
      </c>
      <c r="I206" s="38">
        <f t="shared" si="103"/>
        <v>0</v>
      </c>
      <c r="J206" s="29">
        <f t="shared" si="87"/>
        <v>79500</v>
      </c>
      <c r="K206" s="44">
        <f t="shared" ref="K206:L207" si="104">K208+K210+K212</f>
        <v>0</v>
      </c>
      <c r="L206" s="38">
        <f t="shared" si="104"/>
        <v>0</v>
      </c>
      <c r="M206" s="40">
        <f t="shared" si="85"/>
        <v>0</v>
      </c>
      <c r="N206" s="44">
        <f t="shared" ref="N206:O207" si="105">N208+N210+N212</f>
        <v>0</v>
      </c>
      <c r="O206" s="38">
        <f t="shared" si="105"/>
        <v>0</v>
      </c>
      <c r="P206" s="40">
        <f t="shared" si="90"/>
        <v>0</v>
      </c>
      <c r="Q206" s="41">
        <f>P206+M206+J206</f>
        <v>79500</v>
      </c>
    </row>
    <row r="207" spans="1:17" x14ac:dyDescent="0.2">
      <c r="A207" s="91"/>
      <c r="B207" s="93"/>
      <c r="C207" s="95"/>
      <c r="D207" s="111"/>
      <c r="E207" s="31">
        <f>E209+E211+E213</f>
        <v>0</v>
      </c>
      <c r="F207" s="32">
        <f t="shared" si="102"/>
        <v>0</v>
      </c>
      <c r="G207" s="32">
        <f t="shared" si="102"/>
        <v>0</v>
      </c>
      <c r="H207" s="32">
        <f t="shared" si="102"/>
        <v>0</v>
      </c>
      <c r="I207" s="32">
        <f t="shared" si="102"/>
        <v>0</v>
      </c>
      <c r="J207" s="34">
        <f t="shared" si="87"/>
        <v>0</v>
      </c>
      <c r="K207" s="57">
        <f t="shared" si="104"/>
        <v>0</v>
      </c>
      <c r="L207" s="32">
        <f t="shared" si="104"/>
        <v>0</v>
      </c>
      <c r="M207" s="34">
        <f t="shared" si="85"/>
        <v>0</v>
      </c>
      <c r="N207" s="57">
        <f t="shared" si="105"/>
        <v>0</v>
      </c>
      <c r="O207" s="32">
        <f t="shared" si="105"/>
        <v>0</v>
      </c>
      <c r="P207" s="34">
        <f t="shared" si="90"/>
        <v>0</v>
      </c>
      <c r="Q207" s="35">
        <f>P207+M207+J207</f>
        <v>0</v>
      </c>
    </row>
    <row r="208" spans="1:17" x14ac:dyDescent="0.2">
      <c r="A208" s="91"/>
      <c r="B208" s="93" t="s">
        <v>165</v>
      </c>
      <c r="C208" s="95" t="s">
        <v>282</v>
      </c>
      <c r="D208" s="36" t="s">
        <v>31</v>
      </c>
      <c r="E208" s="37">
        <v>0</v>
      </c>
      <c r="F208" s="38">
        <v>0</v>
      </c>
      <c r="G208" s="38">
        <v>62000</v>
      </c>
      <c r="H208" s="38">
        <v>0</v>
      </c>
      <c r="I208" s="38">
        <v>0</v>
      </c>
      <c r="J208" s="29">
        <f>SUM(E208:I208)</f>
        <v>62000</v>
      </c>
      <c r="K208" s="44">
        <v>0</v>
      </c>
      <c r="L208" s="38">
        <v>0</v>
      </c>
      <c r="M208" s="40">
        <f t="shared" ref="M208:M217" si="106">SUM(K208:L208)</f>
        <v>0</v>
      </c>
      <c r="N208" s="44">
        <v>0</v>
      </c>
      <c r="O208" s="38">
        <v>0</v>
      </c>
      <c r="P208" s="40">
        <f t="shared" si="90"/>
        <v>0</v>
      </c>
      <c r="Q208" s="41">
        <f t="shared" si="91"/>
        <v>62000</v>
      </c>
    </row>
    <row r="209" spans="1:17" x14ac:dyDescent="0.2">
      <c r="A209" s="91"/>
      <c r="B209" s="93"/>
      <c r="C209" s="95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106"/>
        <v>0</v>
      </c>
      <c r="N209" s="55"/>
      <c r="O209" s="43"/>
      <c r="P209" s="34">
        <f t="shared" si="90"/>
        <v>0</v>
      </c>
      <c r="Q209" s="35">
        <f t="shared" si="91"/>
        <v>0</v>
      </c>
    </row>
    <row r="210" spans="1:17" ht="12.75" customHeight="1" x14ac:dyDescent="0.2">
      <c r="A210" s="91"/>
      <c r="B210" s="93" t="s">
        <v>165</v>
      </c>
      <c r="C210" s="95" t="s">
        <v>283</v>
      </c>
      <c r="D210" s="36" t="s">
        <v>31</v>
      </c>
      <c r="E210" s="37">
        <v>0</v>
      </c>
      <c r="F210" s="38">
        <v>0</v>
      </c>
      <c r="G210" s="38">
        <v>8000</v>
      </c>
      <c r="H210" s="38">
        <v>0</v>
      </c>
      <c r="I210" s="38">
        <v>0</v>
      </c>
      <c r="J210" s="29">
        <f t="shared" si="87"/>
        <v>8000</v>
      </c>
      <c r="K210" s="44">
        <v>0</v>
      </c>
      <c r="L210" s="38">
        <v>0</v>
      </c>
      <c r="M210" s="40">
        <f t="shared" si="106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8000</v>
      </c>
    </row>
    <row r="211" spans="1:17" x14ac:dyDescent="0.2">
      <c r="A211" s="91"/>
      <c r="B211" s="93"/>
      <c r="C211" s="95"/>
      <c r="D211" s="36"/>
      <c r="E211" s="31"/>
      <c r="F211" s="43"/>
      <c r="G211" s="43"/>
      <c r="H211" s="43"/>
      <c r="I211" s="43"/>
      <c r="J211" s="34">
        <f t="shared" si="87"/>
        <v>0</v>
      </c>
      <c r="K211" s="55"/>
      <c r="L211" s="43"/>
      <c r="M211" s="34">
        <f t="shared" si="106"/>
        <v>0</v>
      </c>
      <c r="N211" s="55"/>
      <c r="O211" s="43"/>
      <c r="P211" s="34">
        <f t="shared" si="90"/>
        <v>0</v>
      </c>
      <c r="Q211" s="35">
        <f t="shared" si="91"/>
        <v>0</v>
      </c>
    </row>
    <row r="212" spans="1:17" x14ac:dyDescent="0.2">
      <c r="A212" s="91"/>
      <c r="B212" s="93" t="s">
        <v>165</v>
      </c>
      <c r="C212" s="95" t="s">
        <v>284</v>
      </c>
      <c r="D212" s="36" t="s">
        <v>31</v>
      </c>
      <c r="E212" s="37">
        <v>0</v>
      </c>
      <c r="F212" s="38">
        <v>0</v>
      </c>
      <c r="G212" s="38">
        <v>9500</v>
      </c>
      <c r="H212" s="38">
        <v>0</v>
      </c>
      <c r="I212" s="38">
        <v>0</v>
      </c>
      <c r="J212" s="29">
        <f t="shared" ref="J212:J213" si="107">SUM(E212:I212)</f>
        <v>9500</v>
      </c>
      <c r="K212" s="44">
        <v>0</v>
      </c>
      <c r="L212" s="38">
        <v>0</v>
      </c>
      <c r="M212" s="40">
        <f t="shared" si="106"/>
        <v>0</v>
      </c>
      <c r="N212" s="44">
        <v>0</v>
      </c>
      <c r="O212" s="38">
        <v>0</v>
      </c>
      <c r="P212" s="40">
        <f t="shared" ref="P212:P213" si="108">SUM(N212:O212)</f>
        <v>0</v>
      </c>
      <c r="Q212" s="41">
        <f t="shared" si="91"/>
        <v>9500</v>
      </c>
    </row>
    <row r="213" spans="1:17" x14ac:dyDescent="0.2">
      <c r="A213" s="91"/>
      <c r="B213" s="93"/>
      <c r="C213" s="95"/>
      <c r="D213" s="36"/>
      <c r="E213" s="31"/>
      <c r="F213" s="43"/>
      <c r="G213" s="43"/>
      <c r="H213" s="43"/>
      <c r="I213" s="43"/>
      <c r="J213" s="34">
        <f t="shared" si="107"/>
        <v>0</v>
      </c>
      <c r="K213" s="55"/>
      <c r="L213" s="43"/>
      <c r="M213" s="34">
        <f t="shared" si="106"/>
        <v>0</v>
      </c>
      <c r="N213" s="55"/>
      <c r="O213" s="43"/>
      <c r="P213" s="34">
        <f t="shared" si="108"/>
        <v>0</v>
      </c>
      <c r="Q213" s="35">
        <f t="shared" si="91"/>
        <v>0</v>
      </c>
    </row>
    <row r="214" spans="1:17" x14ac:dyDescent="0.2">
      <c r="A214" s="91" t="s">
        <v>166</v>
      </c>
      <c r="B214" s="93"/>
      <c r="C214" s="95" t="s">
        <v>285</v>
      </c>
      <c r="D214" s="36" t="s">
        <v>71</v>
      </c>
      <c r="E214" s="37">
        <v>47631</v>
      </c>
      <c r="F214" s="38">
        <v>16648</v>
      </c>
      <c r="G214" s="38">
        <v>15449</v>
      </c>
      <c r="H214" s="38">
        <v>300</v>
      </c>
      <c r="I214" s="38">
        <v>0</v>
      </c>
      <c r="J214" s="29">
        <f t="shared" si="87"/>
        <v>80028</v>
      </c>
      <c r="K214" s="44">
        <v>0</v>
      </c>
      <c r="L214" s="38">
        <v>0</v>
      </c>
      <c r="M214" s="40">
        <f t="shared" si="106"/>
        <v>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80028</v>
      </c>
    </row>
    <row r="215" spans="1:17" x14ac:dyDescent="0.2">
      <c r="A215" s="91"/>
      <c r="B215" s="93"/>
      <c r="C215" s="95"/>
      <c r="D215" s="36"/>
      <c r="E215" s="42"/>
      <c r="F215" s="43"/>
      <c r="G215" s="43"/>
      <c r="H215" s="43"/>
      <c r="I215" s="43"/>
      <c r="J215" s="34">
        <f t="shared" si="87"/>
        <v>0</v>
      </c>
      <c r="K215" s="55"/>
      <c r="L215" s="43"/>
      <c r="M215" s="34">
        <f t="shared" si="106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2">
      <c r="A216" s="91" t="s">
        <v>167</v>
      </c>
      <c r="B216" s="93"/>
      <c r="C216" s="95" t="s">
        <v>168</v>
      </c>
      <c r="D216" s="36" t="s">
        <v>71</v>
      </c>
      <c r="E216" s="37">
        <v>0</v>
      </c>
      <c r="F216" s="38">
        <v>0</v>
      </c>
      <c r="G216" s="38">
        <v>2000</v>
      </c>
      <c r="H216" s="38">
        <v>0</v>
      </c>
      <c r="I216" s="38">
        <v>0</v>
      </c>
      <c r="J216" s="29">
        <f t="shared" si="87"/>
        <v>2000</v>
      </c>
      <c r="K216" s="44">
        <v>401307</v>
      </c>
      <c r="L216" s="38">
        <v>0</v>
      </c>
      <c r="M216" s="40">
        <f t="shared" si="106"/>
        <v>401307</v>
      </c>
      <c r="N216" s="44">
        <v>0</v>
      </c>
      <c r="O216" s="38">
        <v>0</v>
      </c>
      <c r="P216" s="40">
        <f t="shared" si="90"/>
        <v>0</v>
      </c>
      <c r="Q216" s="41">
        <f t="shared" si="91"/>
        <v>403307</v>
      </c>
    </row>
    <row r="217" spans="1:17" ht="12.75" customHeight="1" thickBot="1" x14ac:dyDescent="0.25">
      <c r="A217" s="92"/>
      <c r="B217" s="94"/>
      <c r="C217" s="96"/>
      <c r="D217" s="50"/>
      <c r="E217" s="51"/>
      <c r="F217" s="45"/>
      <c r="G217" s="45"/>
      <c r="H217" s="45"/>
      <c r="I217" s="45"/>
      <c r="J217" s="24">
        <f t="shared" si="87"/>
        <v>0</v>
      </c>
      <c r="K217" s="56"/>
      <c r="L217" s="45"/>
      <c r="M217" s="24">
        <f t="shared" si="106"/>
        <v>0</v>
      </c>
      <c r="N217" s="56"/>
      <c r="O217" s="45"/>
      <c r="P217" s="24">
        <f t="shared" si="90"/>
        <v>0</v>
      </c>
      <c r="Q217" s="25">
        <f t="shared" si="91"/>
        <v>0</v>
      </c>
    </row>
    <row r="218" spans="1:17" ht="13.5" customHeight="1" thickBot="1" x14ac:dyDescent="0.25">
      <c r="D218" s="48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2.75" customHeight="1" x14ac:dyDescent="0.2">
      <c r="A219" s="104" t="s">
        <v>169</v>
      </c>
      <c r="B219" s="105"/>
      <c r="C219" s="108" t="s">
        <v>170</v>
      </c>
      <c r="D219" s="101"/>
      <c r="E219" s="16">
        <f>E221+E223+E225+E227+E229+E231+E233+E235+E237+E239</f>
        <v>121433</v>
      </c>
      <c r="F219" s="17">
        <f t="shared" ref="F219:I220" si="109">F221+F223+F225+F227+F229+F231+F233+F235+F237+F239</f>
        <v>42490</v>
      </c>
      <c r="G219" s="17">
        <f t="shared" si="109"/>
        <v>42033</v>
      </c>
      <c r="H219" s="17">
        <f t="shared" si="109"/>
        <v>10752</v>
      </c>
      <c r="I219" s="17">
        <f t="shared" si="109"/>
        <v>0</v>
      </c>
      <c r="J219" s="19">
        <f t="shared" ref="J219:J240" si="110">SUM(E219:I219)</f>
        <v>216708</v>
      </c>
      <c r="K219" s="52">
        <f>K221+K223+K225+K227+K229+K231+K233+K235+K237+K239</f>
        <v>0</v>
      </c>
      <c r="L219" s="17">
        <f>L221+L223+L225+L227+L229+L231+L233+L235+L237+L239</f>
        <v>0</v>
      </c>
      <c r="M219" s="19">
        <f t="shared" ref="M219:M240" si="111">SUM(K219:L219)</f>
        <v>0</v>
      </c>
      <c r="N219" s="52">
        <f>N221+N223+N225+N227+N229+N231+N233+N235+N237+N239</f>
        <v>0</v>
      </c>
      <c r="O219" s="17">
        <f>O221+O223+O225+O227+O229+O231+O233+O235+O237+O239</f>
        <v>0</v>
      </c>
      <c r="P219" s="19">
        <f t="shared" ref="P219:P240" si="112">SUM(N219:O219)</f>
        <v>0</v>
      </c>
      <c r="Q219" s="20">
        <f t="shared" ref="Q219:Q240" si="113">P219+M219+J219</f>
        <v>216708</v>
      </c>
    </row>
    <row r="220" spans="1:17" ht="13.5" thickBot="1" x14ac:dyDescent="0.25">
      <c r="A220" s="106"/>
      <c r="B220" s="107"/>
      <c r="C220" s="109"/>
      <c r="D220" s="102"/>
      <c r="E220" s="21">
        <f>E222+E224+E226+E228+E230+E232+E234+E236+E238+E240</f>
        <v>0</v>
      </c>
      <c r="F220" s="22">
        <f t="shared" si="109"/>
        <v>0</v>
      </c>
      <c r="G220" s="22">
        <f t="shared" si="109"/>
        <v>0</v>
      </c>
      <c r="H220" s="22">
        <f t="shared" si="109"/>
        <v>0</v>
      </c>
      <c r="I220" s="22">
        <f t="shared" si="109"/>
        <v>0</v>
      </c>
      <c r="J220" s="24">
        <f t="shared" si="110"/>
        <v>0</v>
      </c>
      <c r="K220" s="53">
        <f>K222+K224+K226+K228+K230+K232+K234+K236+K238+K240</f>
        <v>0</v>
      </c>
      <c r="L220" s="22">
        <f>L222+L224+L226+L228+L230+L232+L234+L236+L238+L240</f>
        <v>0</v>
      </c>
      <c r="M220" s="24">
        <f t="shared" si="111"/>
        <v>0</v>
      </c>
      <c r="N220" s="53">
        <f>N222+N224+N226+N228+N230+N232+N234+N236+N238+N240</f>
        <v>0</v>
      </c>
      <c r="O220" s="22">
        <f>O222+O224+O226+O228+O230+O232+O234+O236+O238+O240</f>
        <v>0</v>
      </c>
      <c r="P220" s="24">
        <f t="shared" si="112"/>
        <v>0</v>
      </c>
      <c r="Q220" s="25">
        <f t="shared" si="113"/>
        <v>0</v>
      </c>
    </row>
    <row r="221" spans="1:17" ht="12.75" customHeight="1" x14ac:dyDescent="0.2">
      <c r="A221" s="103" t="s">
        <v>171</v>
      </c>
      <c r="B221" s="98"/>
      <c r="C221" s="100" t="s">
        <v>172</v>
      </c>
      <c r="D221" s="49" t="s">
        <v>173</v>
      </c>
      <c r="E221" s="26">
        <v>0</v>
      </c>
      <c r="F221" s="27">
        <v>0</v>
      </c>
      <c r="G221" s="27">
        <v>0</v>
      </c>
      <c r="H221" s="27">
        <v>1230</v>
      </c>
      <c r="I221" s="27">
        <v>0</v>
      </c>
      <c r="J221" s="29">
        <f t="shared" si="110"/>
        <v>1230</v>
      </c>
      <c r="K221" s="54">
        <v>0</v>
      </c>
      <c r="L221" s="27">
        <v>0</v>
      </c>
      <c r="M221" s="29">
        <f>SUM(K221:L221)</f>
        <v>0</v>
      </c>
      <c r="N221" s="54">
        <v>0</v>
      </c>
      <c r="O221" s="27">
        <v>0</v>
      </c>
      <c r="P221" s="29">
        <f t="shared" si="112"/>
        <v>0</v>
      </c>
      <c r="Q221" s="30">
        <f t="shared" si="113"/>
        <v>1230</v>
      </c>
    </row>
    <row r="222" spans="1:17" x14ac:dyDescent="0.2">
      <c r="A222" s="91"/>
      <c r="B222" s="93"/>
      <c r="C222" s="95"/>
      <c r="D222" s="36"/>
      <c r="E222" s="42"/>
      <c r="F222" s="43"/>
      <c r="G222" s="43"/>
      <c r="H222" s="43"/>
      <c r="I222" s="43"/>
      <c r="J222" s="34">
        <f t="shared" si="110"/>
        <v>0</v>
      </c>
      <c r="K222" s="55"/>
      <c r="L222" s="43"/>
      <c r="M222" s="34">
        <f t="shared" si="111"/>
        <v>0</v>
      </c>
      <c r="N222" s="55"/>
      <c r="O222" s="43"/>
      <c r="P222" s="34">
        <f t="shared" si="112"/>
        <v>0</v>
      </c>
      <c r="Q222" s="35">
        <f t="shared" si="113"/>
        <v>0</v>
      </c>
    </row>
    <row r="223" spans="1:17" x14ac:dyDescent="0.2">
      <c r="A223" s="91" t="s">
        <v>174</v>
      </c>
      <c r="B223" s="93"/>
      <c r="C223" s="95" t="s">
        <v>175</v>
      </c>
      <c r="D223" s="36" t="s">
        <v>176</v>
      </c>
      <c r="E223" s="37">
        <v>0</v>
      </c>
      <c r="F223" s="38">
        <v>0</v>
      </c>
      <c r="G223" s="38">
        <v>0</v>
      </c>
      <c r="H223" s="38">
        <v>1162</v>
      </c>
      <c r="I223" s="38">
        <v>0</v>
      </c>
      <c r="J223" s="29">
        <f t="shared" si="110"/>
        <v>1162</v>
      </c>
      <c r="K223" s="44">
        <v>0</v>
      </c>
      <c r="L223" s="38">
        <v>0</v>
      </c>
      <c r="M223" s="40">
        <f>SUM(K223:L223)</f>
        <v>0</v>
      </c>
      <c r="N223" s="44">
        <v>0</v>
      </c>
      <c r="O223" s="38">
        <v>0</v>
      </c>
      <c r="P223" s="40">
        <f t="shared" si="112"/>
        <v>0</v>
      </c>
      <c r="Q223" s="41">
        <f t="shared" si="113"/>
        <v>1162</v>
      </c>
    </row>
    <row r="224" spans="1:17" x14ac:dyDescent="0.2">
      <c r="A224" s="91"/>
      <c r="B224" s="93"/>
      <c r="C224" s="95"/>
      <c r="D224" s="36"/>
      <c r="E224" s="42"/>
      <c r="F224" s="43"/>
      <c r="G224" s="43"/>
      <c r="H224" s="43"/>
      <c r="I224" s="43"/>
      <c r="J224" s="34">
        <f t="shared" si="110"/>
        <v>0</v>
      </c>
      <c r="K224" s="55"/>
      <c r="L224" s="43"/>
      <c r="M224" s="34">
        <f t="shared" si="111"/>
        <v>0</v>
      </c>
      <c r="N224" s="55"/>
      <c r="O224" s="43"/>
      <c r="P224" s="34">
        <f t="shared" si="112"/>
        <v>0</v>
      </c>
      <c r="Q224" s="35">
        <f t="shared" si="113"/>
        <v>0</v>
      </c>
    </row>
    <row r="225" spans="1:17" ht="12.75" customHeight="1" x14ac:dyDescent="0.2">
      <c r="A225" s="91" t="s">
        <v>177</v>
      </c>
      <c r="B225" s="93"/>
      <c r="C225" s="95" t="s">
        <v>178</v>
      </c>
      <c r="D225" s="36" t="s">
        <v>173</v>
      </c>
      <c r="E225" s="37">
        <v>0</v>
      </c>
      <c r="F225" s="38">
        <v>0</v>
      </c>
      <c r="G225" s="38">
        <v>600</v>
      </c>
      <c r="H225" s="38">
        <v>0</v>
      </c>
      <c r="I225" s="38">
        <v>0</v>
      </c>
      <c r="J225" s="29">
        <f t="shared" si="110"/>
        <v>600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112"/>
        <v>0</v>
      </c>
      <c r="Q225" s="41">
        <f t="shared" si="113"/>
        <v>600</v>
      </c>
    </row>
    <row r="226" spans="1:17" x14ac:dyDescent="0.2">
      <c r="A226" s="91"/>
      <c r="B226" s="93"/>
      <c r="C226" s="95"/>
      <c r="D226" s="36"/>
      <c r="E226" s="42"/>
      <c r="F226" s="43"/>
      <c r="G226" s="43"/>
      <c r="H226" s="43"/>
      <c r="I226" s="43"/>
      <c r="J226" s="34">
        <f t="shared" si="110"/>
        <v>0</v>
      </c>
      <c r="K226" s="55"/>
      <c r="L226" s="43"/>
      <c r="M226" s="34">
        <f t="shared" si="111"/>
        <v>0</v>
      </c>
      <c r="N226" s="55"/>
      <c r="O226" s="43"/>
      <c r="P226" s="34">
        <f t="shared" si="112"/>
        <v>0</v>
      </c>
      <c r="Q226" s="35">
        <f t="shared" si="113"/>
        <v>0</v>
      </c>
    </row>
    <row r="227" spans="1:17" ht="12.75" customHeight="1" x14ac:dyDescent="0.2">
      <c r="A227" s="91" t="s">
        <v>179</v>
      </c>
      <c r="B227" s="93"/>
      <c r="C227" s="95" t="s">
        <v>180</v>
      </c>
      <c r="D227" s="36" t="s">
        <v>181</v>
      </c>
      <c r="E227" s="37">
        <v>21433</v>
      </c>
      <c r="F227" s="38">
        <v>7490</v>
      </c>
      <c r="G227" s="61">
        <v>1380</v>
      </c>
      <c r="H227" s="38">
        <v>200</v>
      </c>
      <c r="I227" s="38">
        <v>0</v>
      </c>
      <c r="J227" s="29">
        <f t="shared" si="110"/>
        <v>30503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2"/>
        <v>0</v>
      </c>
      <c r="Q227" s="41">
        <f t="shared" si="113"/>
        <v>30503</v>
      </c>
    </row>
    <row r="228" spans="1:17" x14ac:dyDescent="0.2">
      <c r="A228" s="91"/>
      <c r="B228" s="93"/>
      <c r="C228" s="95"/>
      <c r="D228" s="36"/>
      <c r="E228" s="42"/>
      <c r="F228" s="43"/>
      <c r="G228" s="43"/>
      <c r="H228" s="43"/>
      <c r="I228" s="43"/>
      <c r="J228" s="34">
        <f t="shared" si="110"/>
        <v>0</v>
      </c>
      <c r="K228" s="55"/>
      <c r="L228" s="43"/>
      <c r="M228" s="34">
        <f t="shared" si="111"/>
        <v>0</v>
      </c>
      <c r="N228" s="55"/>
      <c r="O228" s="43"/>
      <c r="P228" s="34">
        <f t="shared" si="112"/>
        <v>0</v>
      </c>
      <c r="Q228" s="35">
        <f t="shared" si="113"/>
        <v>0</v>
      </c>
    </row>
    <row r="229" spans="1:17" ht="12.75" customHeight="1" x14ac:dyDescent="0.2">
      <c r="A229" s="91" t="s">
        <v>179</v>
      </c>
      <c r="B229" s="93"/>
      <c r="C229" s="95" t="s">
        <v>180</v>
      </c>
      <c r="D229" s="36" t="s">
        <v>182</v>
      </c>
      <c r="E229" s="37">
        <v>100000</v>
      </c>
      <c r="F229" s="38">
        <v>35000</v>
      </c>
      <c r="G229" s="38">
        <v>20280</v>
      </c>
      <c r="H229" s="38">
        <v>750</v>
      </c>
      <c r="I229" s="38">
        <v>0</v>
      </c>
      <c r="J229" s="29">
        <f t="shared" si="110"/>
        <v>156030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2"/>
        <v>0</v>
      </c>
      <c r="Q229" s="41">
        <f t="shared" si="113"/>
        <v>156030</v>
      </c>
    </row>
    <row r="230" spans="1:17" x14ac:dyDescent="0.2">
      <c r="A230" s="91"/>
      <c r="B230" s="93"/>
      <c r="C230" s="95"/>
      <c r="D230" s="36"/>
      <c r="E230" s="42"/>
      <c r="F230" s="43"/>
      <c r="G230" s="43"/>
      <c r="H230" s="43"/>
      <c r="I230" s="43"/>
      <c r="J230" s="34">
        <f t="shared" si="110"/>
        <v>0</v>
      </c>
      <c r="K230" s="55"/>
      <c r="L230" s="43"/>
      <c r="M230" s="34">
        <f t="shared" si="111"/>
        <v>0</v>
      </c>
      <c r="N230" s="55"/>
      <c r="O230" s="43"/>
      <c r="P230" s="34">
        <f t="shared" si="112"/>
        <v>0</v>
      </c>
      <c r="Q230" s="35">
        <f t="shared" si="113"/>
        <v>0</v>
      </c>
    </row>
    <row r="231" spans="1:17" x14ac:dyDescent="0.2">
      <c r="A231" s="91" t="s">
        <v>183</v>
      </c>
      <c r="B231" s="93"/>
      <c r="C231" s="95" t="s">
        <v>184</v>
      </c>
      <c r="D231" s="36" t="s">
        <v>173</v>
      </c>
      <c r="E231" s="37">
        <v>0</v>
      </c>
      <c r="F231" s="38">
        <v>0</v>
      </c>
      <c r="G231" s="38">
        <v>12600</v>
      </c>
      <c r="H231" s="38">
        <v>0</v>
      </c>
      <c r="I231" s="38">
        <v>0</v>
      </c>
      <c r="J231" s="29">
        <f t="shared" si="110"/>
        <v>12600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2"/>
        <v>0</v>
      </c>
      <c r="Q231" s="41">
        <f t="shared" si="113"/>
        <v>12600</v>
      </c>
    </row>
    <row r="232" spans="1:17" x14ac:dyDescent="0.2">
      <c r="A232" s="91"/>
      <c r="B232" s="93"/>
      <c r="C232" s="95"/>
      <c r="D232" s="36"/>
      <c r="E232" s="42"/>
      <c r="F232" s="43"/>
      <c r="G232" s="43"/>
      <c r="H232" s="43"/>
      <c r="I232" s="43"/>
      <c r="J232" s="34">
        <f t="shared" si="110"/>
        <v>0</v>
      </c>
      <c r="K232" s="55"/>
      <c r="L232" s="43"/>
      <c r="M232" s="34">
        <f t="shared" si="111"/>
        <v>0</v>
      </c>
      <c r="N232" s="55"/>
      <c r="O232" s="43"/>
      <c r="P232" s="34">
        <f t="shared" si="112"/>
        <v>0</v>
      </c>
      <c r="Q232" s="35">
        <f t="shared" si="113"/>
        <v>0</v>
      </c>
    </row>
    <row r="233" spans="1:17" ht="12.75" customHeight="1" x14ac:dyDescent="0.2">
      <c r="A233" s="91" t="s">
        <v>185</v>
      </c>
      <c r="B233" s="93"/>
      <c r="C233" s="95" t="s">
        <v>186</v>
      </c>
      <c r="D233" s="36" t="s">
        <v>187</v>
      </c>
      <c r="E233" s="37">
        <v>0</v>
      </c>
      <c r="F233" s="38">
        <v>0</v>
      </c>
      <c r="G233" s="38">
        <v>7173</v>
      </c>
      <c r="H233" s="38">
        <v>0</v>
      </c>
      <c r="I233" s="38">
        <v>0</v>
      </c>
      <c r="J233" s="29">
        <f t="shared" si="110"/>
        <v>7173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2"/>
        <v>0</v>
      </c>
      <c r="Q233" s="41">
        <f t="shared" si="113"/>
        <v>7173</v>
      </c>
    </row>
    <row r="234" spans="1:17" x14ac:dyDescent="0.2">
      <c r="A234" s="91"/>
      <c r="B234" s="93"/>
      <c r="C234" s="95"/>
      <c r="D234" s="36"/>
      <c r="E234" s="42"/>
      <c r="F234" s="43"/>
      <c r="G234" s="43"/>
      <c r="H234" s="43"/>
      <c r="I234" s="43"/>
      <c r="J234" s="34">
        <f t="shared" si="110"/>
        <v>0</v>
      </c>
      <c r="K234" s="55"/>
      <c r="L234" s="43"/>
      <c r="M234" s="34">
        <f t="shared" si="111"/>
        <v>0</v>
      </c>
      <c r="N234" s="55"/>
      <c r="O234" s="43"/>
      <c r="P234" s="34">
        <f t="shared" si="112"/>
        <v>0</v>
      </c>
      <c r="Q234" s="35">
        <f t="shared" si="113"/>
        <v>0</v>
      </c>
    </row>
    <row r="235" spans="1:17" ht="12.75" customHeight="1" x14ac:dyDescent="0.2">
      <c r="A235" s="91" t="s">
        <v>188</v>
      </c>
      <c r="B235" s="93"/>
      <c r="C235" s="95" t="s">
        <v>189</v>
      </c>
      <c r="D235" s="36" t="s">
        <v>173</v>
      </c>
      <c r="E235" s="37">
        <v>0</v>
      </c>
      <c r="F235" s="38">
        <v>0</v>
      </c>
      <c r="G235" s="38">
        <v>0</v>
      </c>
      <c r="H235" s="38">
        <v>570</v>
      </c>
      <c r="I235" s="38">
        <v>0</v>
      </c>
      <c r="J235" s="29">
        <f t="shared" si="110"/>
        <v>570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2"/>
        <v>0</v>
      </c>
      <c r="Q235" s="41">
        <f t="shared" si="113"/>
        <v>570</v>
      </c>
    </row>
    <row r="236" spans="1:17" x14ac:dyDescent="0.2">
      <c r="A236" s="91"/>
      <c r="B236" s="93"/>
      <c r="C236" s="95"/>
      <c r="D236" s="36"/>
      <c r="E236" s="42"/>
      <c r="F236" s="43"/>
      <c r="G236" s="43"/>
      <c r="H236" s="43"/>
      <c r="I236" s="43"/>
      <c r="J236" s="34">
        <f t="shared" si="110"/>
        <v>0</v>
      </c>
      <c r="K236" s="55"/>
      <c r="L236" s="43"/>
      <c r="M236" s="34">
        <f t="shared" si="111"/>
        <v>0</v>
      </c>
      <c r="N236" s="55"/>
      <c r="O236" s="43"/>
      <c r="P236" s="34">
        <f t="shared" si="112"/>
        <v>0</v>
      </c>
      <c r="Q236" s="35">
        <f t="shared" si="113"/>
        <v>0</v>
      </c>
    </row>
    <row r="237" spans="1:17" x14ac:dyDescent="0.2">
      <c r="A237" s="91" t="s">
        <v>190</v>
      </c>
      <c r="B237" s="93"/>
      <c r="C237" s="95" t="s">
        <v>191</v>
      </c>
      <c r="D237" s="36" t="s">
        <v>173</v>
      </c>
      <c r="E237" s="37">
        <v>0</v>
      </c>
      <c r="F237" s="38">
        <v>0</v>
      </c>
      <c r="G237" s="38">
        <v>0</v>
      </c>
      <c r="H237" s="38">
        <v>200</v>
      </c>
      <c r="I237" s="38">
        <v>0</v>
      </c>
      <c r="J237" s="29">
        <f t="shared" si="110"/>
        <v>200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2"/>
        <v>0</v>
      </c>
      <c r="Q237" s="41">
        <f t="shared" si="113"/>
        <v>200</v>
      </c>
    </row>
    <row r="238" spans="1:17" x14ac:dyDescent="0.2">
      <c r="A238" s="91"/>
      <c r="B238" s="93"/>
      <c r="C238" s="95"/>
      <c r="D238" s="36"/>
      <c r="E238" s="42"/>
      <c r="F238" s="43"/>
      <c r="G238" s="43"/>
      <c r="H238" s="43"/>
      <c r="I238" s="43"/>
      <c r="J238" s="34">
        <f t="shared" si="110"/>
        <v>0</v>
      </c>
      <c r="K238" s="55"/>
      <c r="L238" s="43"/>
      <c r="M238" s="34">
        <f t="shared" si="111"/>
        <v>0</v>
      </c>
      <c r="N238" s="55"/>
      <c r="O238" s="43"/>
      <c r="P238" s="34">
        <f t="shared" si="112"/>
        <v>0</v>
      </c>
      <c r="Q238" s="35">
        <f t="shared" si="113"/>
        <v>0</v>
      </c>
    </row>
    <row r="239" spans="1:17" x14ac:dyDescent="0.2">
      <c r="A239" s="91" t="s">
        <v>192</v>
      </c>
      <c r="B239" s="93"/>
      <c r="C239" s="95" t="s">
        <v>193</v>
      </c>
      <c r="D239" s="36" t="s">
        <v>194</v>
      </c>
      <c r="E239" s="37">
        <v>0</v>
      </c>
      <c r="F239" s="38">
        <v>0</v>
      </c>
      <c r="G239" s="38">
        <v>0</v>
      </c>
      <c r="H239" s="38">
        <v>6640</v>
      </c>
      <c r="I239" s="38">
        <v>0</v>
      </c>
      <c r="J239" s="29">
        <f t="shared" si="110"/>
        <v>6640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2"/>
        <v>0</v>
      </c>
      <c r="Q239" s="41">
        <f t="shared" si="113"/>
        <v>6640</v>
      </c>
    </row>
    <row r="240" spans="1:17" ht="12.75" customHeight="1" thickBot="1" x14ac:dyDescent="0.25">
      <c r="A240" s="92"/>
      <c r="B240" s="94"/>
      <c r="C240" s="96"/>
      <c r="D240" s="50"/>
      <c r="E240" s="51"/>
      <c r="F240" s="45"/>
      <c r="G240" s="45"/>
      <c r="H240" s="45"/>
      <c r="I240" s="45"/>
      <c r="J240" s="24">
        <f t="shared" si="110"/>
        <v>0</v>
      </c>
      <c r="K240" s="56"/>
      <c r="L240" s="45"/>
      <c r="M240" s="24">
        <f t="shared" si="111"/>
        <v>0</v>
      </c>
      <c r="N240" s="56"/>
      <c r="O240" s="45"/>
      <c r="P240" s="24">
        <f t="shared" si="112"/>
        <v>0</v>
      </c>
      <c r="Q240" s="25">
        <f t="shared" si="113"/>
        <v>0</v>
      </c>
    </row>
    <row r="241" spans="1:17" ht="13.5" customHeight="1" thickBot="1" x14ac:dyDescent="0.25">
      <c r="D241" s="48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">
      <c r="A242" s="104" t="s">
        <v>195</v>
      </c>
      <c r="B242" s="105"/>
      <c r="C242" s="108" t="s">
        <v>196</v>
      </c>
      <c r="D242" s="101"/>
      <c r="E242" s="16">
        <f>E244+E246+E248+E250+E252+E254+E256+E258+E260</f>
        <v>0</v>
      </c>
      <c r="F242" s="17">
        <f t="shared" ref="E242:I243" si="114">F244+F246+F248+F250+F252+F254+F256+F258+F260</f>
        <v>0</v>
      </c>
      <c r="G242" s="17">
        <f>G244+G246+G248+G250+G252+G254+G256+G258+G260</f>
        <v>80066</v>
      </c>
      <c r="H242" s="17">
        <f t="shared" si="114"/>
        <v>0</v>
      </c>
      <c r="I242" s="17">
        <f>I244+I246+I248+I250+I252+I254+I256+I258+I260</f>
        <v>14372</v>
      </c>
      <c r="J242" s="19">
        <f>SUM(E242:I242)</f>
        <v>94438</v>
      </c>
      <c r="K242" s="52">
        <f>K244+K246+K248+K250+K252+K254+K256+K258+K260</f>
        <v>16090</v>
      </c>
      <c r="L242" s="17">
        <f>L244+L246+L248+L250+L252+L254+L256+L258+L260</f>
        <v>0</v>
      </c>
      <c r="M242" s="19">
        <f>SUM(K242:L242)</f>
        <v>16090</v>
      </c>
      <c r="N242" s="52">
        <f>N244+N246+N248+N250+N252+N254+N256+N258+N260</f>
        <v>0</v>
      </c>
      <c r="O242" s="17">
        <f>O244+O246+O248+O250+O252+O254+O256+O258+O260</f>
        <v>76116</v>
      </c>
      <c r="P242" s="19">
        <f>SUM(N242:O242)</f>
        <v>76116</v>
      </c>
      <c r="Q242" s="20">
        <f>P242+M242+J242</f>
        <v>186644</v>
      </c>
    </row>
    <row r="243" spans="1:17" ht="13.5" thickBot="1" x14ac:dyDescent="0.25">
      <c r="A243" s="106"/>
      <c r="B243" s="107"/>
      <c r="C243" s="109"/>
      <c r="D243" s="102"/>
      <c r="E243" s="21">
        <f t="shared" si="114"/>
        <v>0</v>
      </c>
      <c r="F243" s="22">
        <f t="shared" si="114"/>
        <v>0</v>
      </c>
      <c r="G243" s="22">
        <f t="shared" si="114"/>
        <v>0</v>
      </c>
      <c r="H243" s="22">
        <f t="shared" si="114"/>
        <v>0</v>
      </c>
      <c r="I243" s="22">
        <f t="shared" si="114"/>
        <v>0</v>
      </c>
      <c r="J243" s="24">
        <f t="shared" ref="J243:J261" si="115">SUM(E243:I243)</f>
        <v>0</v>
      </c>
      <c r="K243" s="53">
        <f>K245+K247+K249+K251+K253+K255+K257+K259+K261</f>
        <v>0</v>
      </c>
      <c r="L243" s="22">
        <f>L245+L247+L249+L251+L253+L255+L257+L259+L261</f>
        <v>0</v>
      </c>
      <c r="M243" s="24">
        <f t="shared" ref="M243:M259" si="116">SUM(K243:L243)</f>
        <v>0</v>
      </c>
      <c r="N243" s="53">
        <f>N245+N247+N249+N251+N253+N255+N257+N259+N261</f>
        <v>0</v>
      </c>
      <c r="O243" s="22">
        <f>O245+O247+O249+O251+O253+O255+O257+O259+O261</f>
        <v>0</v>
      </c>
      <c r="P243" s="24">
        <f t="shared" ref="P243:P261" si="117">SUM(N243:O243)</f>
        <v>0</v>
      </c>
      <c r="Q243" s="25">
        <f t="shared" ref="Q243:Q261" si="118">P243+M243+J243</f>
        <v>0</v>
      </c>
    </row>
    <row r="244" spans="1:17" ht="12.75" customHeight="1" x14ac:dyDescent="0.2">
      <c r="A244" s="103" t="s">
        <v>197</v>
      </c>
      <c r="B244" s="98"/>
      <c r="C244" s="100" t="s">
        <v>198</v>
      </c>
      <c r="D244" s="110"/>
      <c r="E244" s="26">
        <v>0</v>
      </c>
      <c r="F244" s="27">
        <v>0</v>
      </c>
      <c r="G244" s="27">
        <v>0</v>
      </c>
      <c r="H244" s="27">
        <v>0</v>
      </c>
      <c r="I244" s="27">
        <v>0</v>
      </c>
      <c r="J244" s="29">
        <f t="shared" si="115"/>
        <v>0</v>
      </c>
      <c r="K244" s="54">
        <v>0</v>
      </c>
      <c r="L244" s="27">
        <v>0</v>
      </c>
      <c r="M244" s="29">
        <f>SUM(K244:L244)</f>
        <v>0</v>
      </c>
      <c r="N244" s="54">
        <v>0</v>
      </c>
      <c r="O244" s="27">
        <v>0</v>
      </c>
      <c r="P244" s="29">
        <f t="shared" si="117"/>
        <v>0</v>
      </c>
      <c r="Q244" s="30">
        <f t="shared" si="118"/>
        <v>0</v>
      </c>
    </row>
    <row r="245" spans="1:17" x14ac:dyDescent="0.2">
      <c r="A245" s="91"/>
      <c r="B245" s="93"/>
      <c r="C245" s="95"/>
      <c r="D245" s="111"/>
      <c r="E245" s="42"/>
      <c r="F245" s="43"/>
      <c r="G245" s="43"/>
      <c r="H245" s="43"/>
      <c r="I245" s="43"/>
      <c r="J245" s="34"/>
      <c r="K245" s="55"/>
      <c r="L245" s="43"/>
      <c r="M245" s="34">
        <f t="shared" si="116"/>
        <v>0</v>
      </c>
      <c r="N245" s="55"/>
      <c r="O245" s="43"/>
      <c r="P245" s="34">
        <f t="shared" si="117"/>
        <v>0</v>
      </c>
      <c r="Q245" s="35">
        <f t="shared" si="118"/>
        <v>0</v>
      </c>
    </row>
    <row r="246" spans="1:17" x14ac:dyDescent="0.2">
      <c r="A246" s="91" t="s">
        <v>199</v>
      </c>
      <c r="B246" s="93"/>
      <c r="C246" s="95" t="s">
        <v>200</v>
      </c>
      <c r="D246" s="36" t="s">
        <v>26</v>
      </c>
      <c r="E246" s="37">
        <v>0</v>
      </c>
      <c r="F246" s="38">
        <v>0</v>
      </c>
      <c r="G246" s="38">
        <v>79900</v>
      </c>
      <c r="H246" s="38">
        <v>0</v>
      </c>
      <c r="I246" s="38">
        <v>0</v>
      </c>
      <c r="J246" s="29">
        <f t="shared" si="115"/>
        <v>79900</v>
      </c>
      <c r="K246" s="44">
        <v>0</v>
      </c>
      <c r="L246" s="38">
        <v>0</v>
      </c>
      <c r="M246" s="40">
        <f>SUM(K246:L246)</f>
        <v>0</v>
      </c>
      <c r="N246" s="44">
        <v>0</v>
      </c>
      <c r="O246" s="38">
        <v>0</v>
      </c>
      <c r="P246" s="40">
        <f t="shared" si="117"/>
        <v>0</v>
      </c>
      <c r="Q246" s="41">
        <f t="shared" si="118"/>
        <v>79900</v>
      </c>
    </row>
    <row r="247" spans="1:17" x14ac:dyDescent="0.2">
      <c r="A247" s="91"/>
      <c r="B247" s="93"/>
      <c r="C247" s="95"/>
      <c r="D247" s="36"/>
      <c r="E247" s="42"/>
      <c r="F247" s="43"/>
      <c r="G247" s="43"/>
      <c r="H247" s="43"/>
      <c r="I247" s="43"/>
      <c r="J247" s="34">
        <f t="shared" si="115"/>
        <v>0</v>
      </c>
      <c r="K247" s="55"/>
      <c r="L247" s="43"/>
      <c r="M247" s="34">
        <f t="shared" si="116"/>
        <v>0</v>
      </c>
      <c r="N247" s="55"/>
      <c r="O247" s="43"/>
      <c r="P247" s="34">
        <f t="shared" si="117"/>
        <v>0</v>
      </c>
      <c r="Q247" s="35">
        <f t="shared" si="118"/>
        <v>0</v>
      </c>
    </row>
    <row r="248" spans="1:17" x14ac:dyDescent="0.2">
      <c r="A248" s="91" t="s">
        <v>201</v>
      </c>
      <c r="B248" s="93"/>
      <c r="C248" s="95" t="s">
        <v>202</v>
      </c>
      <c r="D248" s="36" t="s">
        <v>120</v>
      </c>
      <c r="E248" s="37">
        <v>0</v>
      </c>
      <c r="F248" s="38">
        <v>0</v>
      </c>
      <c r="G248" s="38">
        <v>0</v>
      </c>
      <c r="H248" s="38">
        <v>0</v>
      </c>
      <c r="I248" s="38">
        <v>1590</v>
      </c>
      <c r="J248" s="29">
        <f t="shared" si="115"/>
        <v>1590</v>
      </c>
      <c r="K248" s="44"/>
      <c r="L248" s="38">
        <v>0</v>
      </c>
      <c r="M248" s="40">
        <f>SUM(K248:L248)</f>
        <v>0</v>
      </c>
      <c r="N248" s="44">
        <v>0</v>
      </c>
      <c r="O248" s="38">
        <v>28202</v>
      </c>
      <c r="P248" s="40">
        <f t="shared" si="117"/>
        <v>28202</v>
      </c>
      <c r="Q248" s="41">
        <f t="shared" si="118"/>
        <v>29792</v>
      </c>
    </row>
    <row r="249" spans="1:17" x14ac:dyDescent="0.2">
      <c r="A249" s="91"/>
      <c r="B249" s="93"/>
      <c r="C249" s="95"/>
      <c r="D249" s="36"/>
      <c r="E249" s="42"/>
      <c r="F249" s="43"/>
      <c r="G249" s="43"/>
      <c r="H249" s="43"/>
      <c r="I249" s="43"/>
      <c r="J249" s="34">
        <f t="shared" si="115"/>
        <v>0</v>
      </c>
      <c r="K249" s="55"/>
      <c r="L249" s="43"/>
      <c r="M249" s="34">
        <f t="shared" si="116"/>
        <v>0</v>
      </c>
      <c r="N249" s="55"/>
      <c r="O249" s="43"/>
      <c r="P249" s="34">
        <f t="shared" si="117"/>
        <v>0</v>
      </c>
      <c r="Q249" s="35">
        <f t="shared" si="118"/>
        <v>0</v>
      </c>
    </row>
    <row r="250" spans="1:17" x14ac:dyDescent="0.2">
      <c r="A250" s="91" t="s">
        <v>201</v>
      </c>
      <c r="B250" s="93"/>
      <c r="C250" s="95" t="s">
        <v>202</v>
      </c>
      <c r="D250" s="36" t="s">
        <v>26</v>
      </c>
      <c r="E250" s="37">
        <v>0</v>
      </c>
      <c r="F250" s="38">
        <v>0</v>
      </c>
      <c r="G250" s="38">
        <v>0</v>
      </c>
      <c r="H250" s="38">
        <v>0</v>
      </c>
      <c r="I250" s="38">
        <v>0</v>
      </c>
      <c r="J250" s="29">
        <f t="shared" si="115"/>
        <v>0</v>
      </c>
      <c r="K250" s="44">
        <v>11090</v>
      </c>
      <c r="L250" s="38">
        <v>0</v>
      </c>
      <c r="M250" s="40">
        <f>SUM(K250:L250)</f>
        <v>11090</v>
      </c>
      <c r="N250" s="44">
        <v>0</v>
      </c>
      <c r="O250" s="38">
        <v>0</v>
      </c>
      <c r="P250" s="40">
        <f t="shared" si="117"/>
        <v>0</v>
      </c>
      <c r="Q250" s="41">
        <f t="shared" si="118"/>
        <v>11090</v>
      </c>
    </row>
    <row r="251" spans="1:17" x14ac:dyDescent="0.2">
      <c r="A251" s="91"/>
      <c r="B251" s="93"/>
      <c r="C251" s="95"/>
      <c r="D251" s="36"/>
      <c r="E251" s="42"/>
      <c r="F251" s="43"/>
      <c r="G251" s="43"/>
      <c r="H251" s="43"/>
      <c r="I251" s="43"/>
      <c r="J251" s="34">
        <f t="shared" si="115"/>
        <v>0</v>
      </c>
      <c r="K251" s="55"/>
      <c r="L251" s="43"/>
      <c r="M251" s="34">
        <f t="shared" si="116"/>
        <v>0</v>
      </c>
      <c r="N251" s="55"/>
      <c r="O251" s="43"/>
      <c r="P251" s="34">
        <f t="shared" si="117"/>
        <v>0</v>
      </c>
      <c r="Q251" s="35">
        <f t="shared" si="118"/>
        <v>0</v>
      </c>
    </row>
    <row r="252" spans="1:17" ht="12.75" customHeight="1" x14ac:dyDescent="0.2">
      <c r="A252" s="91" t="s">
        <v>203</v>
      </c>
      <c r="B252" s="93"/>
      <c r="C252" s="95" t="s">
        <v>204</v>
      </c>
      <c r="D252" s="36" t="s">
        <v>26</v>
      </c>
      <c r="E252" s="37">
        <v>0</v>
      </c>
      <c r="F252" s="38">
        <v>0</v>
      </c>
      <c r="G252" s="38">
        <v>166</v>
      </c>
      <c r="H252" s="38">
        <v>0</v>
      </c>
      <c r="I252" s="38">
        <v>0</v>
      </c>
      <c r="J252" s="29">
        <f t="shared" si="115"/>
        <v>166</v>
      </c>
      <c r="K252" s="44">
        <v>5000</v>
      </c>
      <c r="L252" s="38">
        <v>0</v>
      </c>
      <c r="M252" s="40">
        <f>SUM(K252:L252)</f>
        <v>5000</v>
      </c>
      <c r="N252" s="44">
        <v>0</v>
      </c>
      <c r="O252" s="38">
        <v>0</v>
      </c>
      <c r="P252" s="40">
        <f t="shared" si="117"/>
        <v>0</v>
      </c>
      <c r="Q252" s="41">
        <f t="shared" si="118"/>
        <v>5166</v>
      </c>
    </row>
    <row r="253" spans="1:17" x14ac:dyDescent="0.2">
      <c r="A253" s="91"/>
      <c r="B253" s="93"/>
      <c r="C253" s="95"/>
      <c r="D253" s="36"/>
      <c r="E253" s="42"/>
      <c r="F253" s="43"/>
      <c r="G253" s="43"/>
      <c r="H253" s="43"/>
      <c r="I253" s="43"/>
      <c r="J253" s="34">
        <f t="shared" si="115"/>
        <v>0</v>
      </c>
      <c r="K253" s="55"/>
      <c r="L253" s="43"/>
      <c r="M253" s="34">
        <f t="shared" si="116"/>
        <v>0</v>
      </c>
      <c r="N253" s="55"/>
      <c r="O253" s="43"/>
      <c r="P253" s="34">
        <f t="shared" si="117"/>
        <v>0</v>
      </c>
      <c r="Q253" s="35">
        <f t="shared" si="118"/>
        <v>0</v>
      </c>
    </row>
    <row r="254" spans="1:17" x14ac:dyDescent="0.2">
      <c r="A254" s="91" t="s">
        <v>205</v>
      </c>
      <c r="B254" s="93"/>
      <c r="C254" s="95" t="s">
        <v>208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3552</v>
      </c>
      <c r="J254" s="29">
        <f t="shared" si="115"/>
        <v>3552</v>
      </c>
      <c r="K254" s="44">
        <v>0</v>
      </c>
      <c r="L254" s="38">
        <v>0</v>
      </c>
      <c r="M254" s="40">
        <f>SUM(K254:L254)</f>
        <v>0</v>
      </c>
      <c r="N254" s="44">
        <v>0</v>
      </c>
      <c r="O254" s="38"/>
      <c r="P254" s="40">
        <f t="shared" si="117"/>
        <v>0</v>
      </c>
      <c r="Q254" s="41">
        <f t="shared" si="118"/>
        <v>3552</v>
      </c>
    </row>
    <row r="255" spans="1:17" x14ac:dyDescent="0.2">
      <c r="A255" s="91"/>
      <c r="B255" s="93"/>
      <c r="C255" s="95"/>
      <c r="D255" s="36"/>
      <c r="E255" s="42"/>
      <c r="F255" s="43"/>
      <c r="G255" s="43"/>
      <c r="H255" s="43"/>
      <c r="I255" s="43"/>
      <c r="J255" s="34">
        <f t="shared" si="115"/>
        <v>0</v>
      </c>
      <c r="K255" s="55"/>
      <c r="L255" s="43"/>
      <c r="M255" s="34">
        <f t="shared" si="116"/>
        <v>0</v>
      </c>
      <c r="N255" s="55"/>
      <c r="O255" s="43"/>
      <c r="P255" s="34">
        <f t="shared" si="117"/>
        <v>0</v>
      </c>
      <c r="Q255" s="35">
        <f t="shared" si="118"/>
        <v>0</v>
      </c>
    </row>
    <row r="256" spans="1:17" ht="12.75" customHeight="1" x14ac:dyDescent="0.2">
      <c r="A256" s="91" t="s">
        <v>205</v>
      </c>
      <c r="B256" s="93"/>
      <c r="C256" s="99" t="s">
        <v>206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4317</v>
      </c>
      <c r="J256" s="29">
        <f t="shared" si="115"/>
        <v>4317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>
        <v>15044</v>
      </c>
      <c r="P256" s="40">
        <f t="shared" si="117"/>
        <v>15044</v>
      </c>
      <c r="Q256" s="41">
        <f t="shared" si="118"/>
        <v>19361</v>
      </c>
    </row>
    <row r="257" spans="1:17" x14ac:dyDescent="0.2">
      <c r="A257" s="91"/>
      <c r="B257" s="93"/>
      <c r="C257" s="100"/>
      <c r="D257" s="36"/>
      <c r="E257" s="42"/>
      <c r="F257" s="43"/>
      <c r="G257" s="43"/>
      <c r="H257" s="43"/>
      <c r="I257" s="43"/>
      <c r="J257" s="34">
        <f t="shared" si="115"/>
        <v>0</v>
      </c>
      <c r="K257" s="55"/>
      <c r="L257" s="43"/>
      <c r="M257" s="34">
        <f t="shared" si="116"/>
        <v>0</v>
      </c>
      <c r="N257" s="55"/>
      <c r="O257" s="43"/>
      <c r="P257" s="34">
        <f t="shared" si="117"/>
        <v>0</v>
      </c>
      <c r="Q257" s="35">
        <f t="shared" si="118"/>
        <v>0</v>
      </c>
    </row>
    <row r="258" spans="1:17" ht="12.75" customHeight="1" x14ac:dyDescent="0.2">
      <c r="A258" s="91" t="s">
        <v>205</v>
      </c>
      <c r="B258" s="93"/>
      <c r="C258" s="99" t="s">
        <v>207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4913</v>
      </c>
      <c r="J258" s="29">
        <f t="shared" si="115"/>
        <v>4913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16466</v>
      </c>
      <c r="P258" s="40">
        <f t="shared" si="117"/>
        <v>16466</v>
      </c>
      <c r="Q258" s="41">
        <f t="shared" si="118"/>
        <v>21379</v>
      </c>
    </row>
    <row r="259" spans="1:17" x14ac:dyDescent="0.2">
      <c r="A259" s="91"/>
      <c r="B259" s="93"/>
      <c r="C259" s="100"/>
      <c r="D259" s="36"/>
      <c r="E259" s="42"/>
      <c r="F259" s="43"/>
      <c r="G259" s="43"/>
      <c r="H259" s="43"/>
      <c r="I259" s="43"/>
      <c r="J259" s="34">
        <f t="shared" si="115"/>
        <v>0</v>
      </c>
      <c r="K259" s="55"/>
      <c r="L259" s="43"/>
      <c r="M259" s="34">
        <f t="shared" si="116"/>
        <v>0</v>
      </c>
      <c r="N259" s="55"/>
      <c r="O259" s="43"/>
      <c r="P259" s="34">
        <f t="shared" si="117"/>
        <v>0</v>
      </c>
      <c r="Q259" s="35">
        <f t="shared" si="118"/>
        <v>0</v>
      </c>
    </row>
    <row r="260" spans="1:17" x14ac:dyDescent="0.2">
      <c r="A260" s="91" t="s">
        <v>205</v>
      </c>
      <c r="B260" s="93"/>
      <c r="C260" s="95" t="s">
        <v>209</v>
      </c>
      <c r="D260" s="36" t="s">
        <v>26</v>
      </c>
      <c r="E260" s="37">
        <v>0</v>
      </c>
      <c r="F260" s="38">
        <v>0</v>
      </c>
      <c r="G260" s="38">
        <v>0</v>
      </c>
      <c r="H260" s="38">
        <v>0</v>
      </c>
      <c r="I260" s="38">
        <v>0</v>
      </c>
      <c r="J260" s="29">
        <f t="shared" si="115"/>
        <v>0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16404</v>
      </c>
      <c r="P260" s="40">
        <f t="shared" si="117"/>
        <v>16404</v>
      </c>
      <c r="Q260" s="41">
        <f t="shared" si="118"/>
        <v>16404</v>
      </c>
    </row>
    <row r="261" spans="1:17" ht="12.75" customHeight="1" thickBot="1" x14ac:dyDescent="0.25">
      <c r="A261" s="92"/>
      <c r="B261" s="94"/>
      <c r="C261" s="96"/>
      <c r="D261" s="50"/>
      <c r="E261" s="51"/>
      <c r="F261" s="45"/>
      <c r="G261" s="45"/>
      <c r="H261" s="45"/>
      <c r="I261" s="45"/>
      <c r="J261" s="24">
        <f t="shared" si="115"/>
        <v>0</v>
      </c>
      <c r="K261" s="56"/>
      <c r="L261" s="45"/>
      <c r="M261" s="24">
        <v>0</v>
      </c>
      <c r="N261" s="56"/>
      <c r="O261" s="45"/>
      <c r="P261" s="24">
        <f t="shared" si="117"/>
        <v>0</v>
      </c>
      <c r="Q261" s="25">
        <f t="shared" si="118"/>
        <v>0</v>
      </c>
    </row>
    <row r="262" spans="1:17" ht="13.5" customHeight="1" thickBot="1" x14ac:dyDescent="0.25">
      <c r="D262" s="48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2.75" customHeight="1" x14ac:dyDescent="0.2">
      <c r="A263" s="104" t="s">
        <v>210</v>
      </c>
      <c r="B263" s="105"/>
      <c r="C263" s="108" t="s">
        <v>211</v>
      </c>
      <c r="D263" s="101"/>
      <c r="E263" s="16">
        <f t="shared" ref="E263:I264" si="119">E265+E267+E269+E271+E289+E291+E293+E315+E317+E319</f>
        <v>308417</v>
      </c>
      <c r="F263" s="17">
        <f t="shared" si="119"/>
        <v>110645</v>
      </c>
      <c r="G263" s="17">
        <f>G265+G267+G269+G271+G289+G291+G293+G317+G319</f>
        <v>92437</v>
      </c>
      <c r="H263" s="17">
        <f>H265+H267+H269+H271+H289+H291+H293+H317+H319+H321</f>
        <v>9156</v>
      </c>
      <c r="I263" s="17">
        <f t="shared" si="119"/>
        <v>0</v>
      </c>
      <c r="J263" s="19">
        <f>SUM(E263:I263)</f>
        <v>520655</v>
      </c>
      <c r="K263" s="52">
        <f>K265+K267+K269+K271+K289+K291+K293+K315+K317+K319</f>
        <v>0</v>
      </c>
      <c r="L263" s="17">
        <f>L265+L267+L269+L271+L289+L291+L293+L315+L317+L319</f>
        <v>0</v>
      </c>
      <c r="M263" s="19">
        <f>SUM(K263:L263)</f>
        <v>0</v>
      </c>
      <c r="N263" s="52">
        <f>N265+N267+N269+N271+N289+N291+N293+N315+N317+N319</f>
        <v>0</v>
      </c>
      <c r="O263" s="17">
        <f>O265+O267+O269+O271+O289+O291+O293+O315+O317+O319</f>
        <v>0</v>
      </c>
      <c r="P263" s="18">
        <f>SUM(N263:O263)</f>
        <v>0</v>
      </c>
      <c r="Q263" s="62">
        <f>P263+M263+J263</f>
        <v>520655</v>
      </c>
    </row>
    <row r="264" spans="1:17" ht="13.5" thickBot="1" x14ac:dyDescent="0.25">
      <c r="A264" s="106"/>
      <c r="B264" s="107"/>
      <c r="C264" s="109"/>
      <c r="D264" s="102"/>
      <c r="E264" s="21">
        <f>E266+E268+E270+E272+E290+E292+E294+E316+E318+E320</f>
        <v>0</v>
      </c>
      <c r="F264" s="22">
        <f t="shared" si="119"/>
        <v>0</v>
      </c>
      <c r="G264" s="22">
        <f>G266+G268+G270+G272+G290+G292+G294+G318+G320</f>
        <v>0</v>
      </c>
      <c r="H264" s="22">
        <f>H266+H268+H270+H272+H290+H292+H294+H322+H318+H320</f>
        <v>0</v>
      </c>
      <c r="I264" s="22">
        <f t="shared" si="119"/>
        <v>0</v>
      </c>
      <c r="J264" s="24">
        <f>SUM(E264:I264)</f>
        <v>0</v>
      </c>
      <c r="K264" s="53">
        <f>K266+K268+K270+K272+K290+K292+K294+K316+K318+K320</f>
        <v>0</v>
      </c>
      <c r="L264" s="22">
        <f>L266+L268+L270+L272+L290+L292+L294+L316+L318+L320</f>
        <v>0</v>
      </c>
      <c r="M264" s="24">
        <f>SUM(K264:L264)</f>
        <v>0</v>
      </c>
      <c r="N264" s="53">
        <f>N266+N268+N270+N272+N290+N292+N294+N316+N318+N320</f>
        <v>0</v>
      </c>
      <c r="O264" s="22">
        <f>O266+O268+O270+O272+O290+O292+O294+O316+O318+O320+O322</f>
        <v>0</v>
      </c>
      <c r="P264" s="23">
        <f>SUM(N264:O264)</f>
        <v>0</v>
      </c>
      <c r="Q264" s="63">
        <f>P264+M264+J264</f>
        <v>0</v>
      </c>
    </row>
    <row r="265" spans="1:17" ht="12.75" customHeight="1" x14ac:dyDescent="0.2">
      <c r="A265" s="103" t="s">
        <v>212</v>
      </c>
      <c r="B265" s="98"/>
      <c r="C265" s="100" t="s">
        <v>213</v>
      </c>
      <c r="D265" s="49" t="s">
        <v>46</v>
      </c>
      <c r="E265" s="26">
        <v>308417</v>
      </c>
      <c r="F265" s="27">
        <v>110645</v>
      </c>
      <c r="G265" s="27">
        <v>0</v>
      </c>
      <c r="H265" s="27">
        <v>0</v>
      </c>
      <c r="I265" s="27">
        <v>0</v>
      </c>
      <c r="J265" s="29">
        <f t="shared" ref="J265:J291" si="120">SUM(E265:I265)</f>
        <v>419062</v>
      </c>
      <c r="K265" s="54"/>
      <c r="L265" s="27">
        <v>0</v>
      </c>
      <c r="M265" s="29">
        <f t="shared" ref="M265:M277" si="121">SUM(K265:L265)</f>
        <v>0</v>
      </c>
      <c r="N265" s="54">
        <v>0</v>
      </c>
      <c r="O265" s="27">
        <v>0</v>
      </c>
      <c r="P265" s="28">
        <f t="shared" ref="P265:P321" si="122">SUM(N265:O265)</f>
        <v>0</v>
      </c>
      <c r="Q265" s="64">
        <f t="shared" ref="Q265:Q322" si="123">P265+M265+J265</f>
        <v>419062</v>
      </c>
    </row>
    <row r="266" spans="1:17" x14ac:dyDescent="0.2">
      <c r="A266" s="91"/>
      <c r="B266" s="93"/>
      <c r="C266" s="95"/>
      <c r="D266" s="36"/>
      <c r="E266" s="42"/>
      <c r="F266" s="43"/>
      <c r="G266" s="43"/>
      <c r="H266" s="43"/>
      <c r="I266" s="43"/>
      <c r="J266" s="34">
        <f t="shared" si="120"/>
        <v>0</v>
      </c>
      <c r="K266" s="55"/>
      <c r="L266" s="43"/>
      <c r="M266" s="34">
        <f t="shared" si="121"/>
        <v>0</v>
      </c>
      <c r="N266" s="55"/>
      <c r="O266" s="43"/>
      <c r="P266" s="33">
        <f t="shared" si="122"/>
        <v>0</v>
      </c>
      <c r="Q266" s="65">
        <f t="shared" si="123"/>
        <v>0</v>
      </c>
    </row>
    <row r="267" spans="1:17" ht="12.75" customHeight="1" x14ac:dyDescent="0.2">
      <c r="A267" s="91" t="s">
        <v>212</v>
      </c>
      <c r="B267" s="93"/>
      <c r="C267" s="95" t="s">
        <v>214</v>
      </c>
      <c r="D267" s="36"/>
      <c r="E267" s="37">
        <v>0</v>
      </c>
      <c r="F267" s="38">
        <v>0</v>
      </c>
      <c r="G267" s="38">
        <v>2000</v>
      </c>
      <c r="H267" s="38">
        <v>0</v>
      </c>
      <c r="I267" s="38">
        <v>0</v>
      </c>
      <c r="J267" s="40">
        <f t="shared" si="120"/>
        <v>2000</v>
      </c>
      <c r="K267" s="44">
        <v>0</v>
      </c>
      <c r="L267" s="38">
        <v>0</v>
      </c>
      <c r="M267" s="40">
        <f t="shared" si="121"/>
        <v>0</v>
      </c>
      <c r="N267" s="44">
        <v>0</v>
      </c>
      <c r="O267" s="38">
        <v>0</v>
      </c>
      <c r="P267" s="39">
        <f t="shared" si="122"/>
        <v>0</v>
      </c>
      <c r="Q267" s="66">
        <f t="shared" si="123"/>
        <v>2000</v>
      </c>
    </row>
    <row r="268" spans="1:17" x14ac:dyDescent="0.2">
      <c r="A268" s="91"/>
      <c r="B268" s="93"/>
      <c r="C268" s="95"/>
      <c r="D268" s="36"/>
      <c r="E268" s="42"/>
      <c r="F268" s="43"/>
      <c r="G268" s="43"/>
      <c r="H268" s="43"/>
      <c r="I268" s="43"/>
      <c r="J268" s="34">
        <f t="shared" si="120"/>
        <v>0</v>
      </c>
      <c r="K268" s="55"/>
      <c r="L268" s="43"/>
      <c r="M268" s="34">
        <f t="shared" si="121"/>
        <v>0</v>
      </c>
      <c r="N268" s="55"/>
      <c r="O268" s="43"/>
      <c r="P268" s="33">
        <f t="shared" si="122"/>
        <v>0</v>
      </c>
      <c r="Q268" s="65">
        <f t="shared" si="123"/>
        <v>0</v>
      </c>
    </row>
    <row r="269" spans="1:17" x14ac:dyDescent="0.2">
      <c r="A269" s="91" t="s">
        <v>212</v>
      </c>
      <c r="B269" s="93"/>
      <c r="C269" s="95" t="s">
        <v>215</v>
      </c>
      <c r="D269" s="36"/>
      <c r="E269" s="37">
        <v>0</v>
      </c>
      <c r="F269" s="38">
        <v>0</v>
      </c>
      <c r="G269" s="38">
        <v>9630</v>
      </c>
      <c r="H269" s="38">
        <v>0</v>
      </c>
      <c r="I269" s="38">
        <v>0</v>
      </c>
      <c r="J269" s="40">
        <f t="shared" si="120"/>
        <v>9630</v>
      </c>
      <c r="K269" s="44">
        <v>0</v>
      </c>
      <c r="L269" s="38">
        <v>0</v>
      </c>
      <c r="M269" s="40">
        <f t="shared" si="121"/>
        <v>0</v>
      </c>
      <c r="N269" s="44">
        <v>0</v>
      </c>
      <c r="O269" s="38">
        <v>0</v>
      </c>
      <c r="P269" s="39">
        <f t="shared" si="122"/>
        <v>0</v>
      </c>
      <c r="Q269" s="66">
        <f t="shared" si="123"/>
        <v>9630</v>
      </c>
    </row>
    <row r="270" spans="1:17" x14ac:dyDescent="0.2">
      <c r="A270" s="91"/>
      <c r="B270" s="93"/>
      <c r="C270" s="95"/>
      <c r="D270" s="36"/>
      <c r="E270" s="42"/>
      <c r="F270" s="43"/>
      <c r="G270" s="43"/>
      <c r="H270" s="43"/>
      <c r="I270" s="43"/>
      <c r="J270" s="34">
        <f t="shared" si="120"/>
        <v>0</v>
      </c>
      <c r="K270" s="55"/>
      <c r="L270" s="43"/>
      <c r="M270" s="34">
        <f t="shared" si="121"/>
        <v>0</v>
      </c>
      <c r="N270" s="55"/>
      <c r="O270" s="43"/>
      <c r="P270" s="33">
        <f t="shared" si="122"/>
        <v>0</v>
      </c>
      <c r="Q270" s="65">
        <f t="shared" si="123"/>
        <v>0</v>
      </c>
    </row>
    <row r="271" spans="1:17" x14ac:dyDescent="0.2">
      <c r="A271" s="91" t="s">
        <v>212</v>
      </c>
      <c r="B271" s="93"/>
      <c r="C271" s="95" t="s">
        <v>216</v>
      </c>
      <c r="D271" s="36"/>
      <c r="E271" s="37">
        <f t="shared" ref="E271:I272" si="124">E273+E275+E277+E279+E281+E283+E285+E287</f>
        <v>0</v>
      </c>
      <c r="F271" s="38">
        <f t="shared" si="124"/>
        <v>0</v>
      </c>
      <c r="G271" s="38">
        <f t="shared" si="124"/>
        <v>14350</v>
      </c>
      <c r="H271" s="38">
        <f t="shared" si="124"/>
        <v>0</v>
      </c>
      <c r="I271" s="38">
        <f t="shared" si="124"/>
        <v>0</v>
      </c>
      <c r="J271" s="40">
        <f t="shared" si="120"/>
        <v>14350</v>
      </c>
      <c r="K271" s="44">
        <f>K273+K275+K277+K279+K281+K283+K285+K287</f>
        <v>0</v>
      </c>
      <c r="L271" s="38">
        <f>L273+L275+L277+L279+L281+L283+L285+L287</f>
        <v>0</v>
      </c>
      <c r="M271" s="40">
        <f t="shared" si="121"/>
        <v>0</v>
      </c>
      <c r="N271" s="44">
        <f>N273+N275+N277+N279+N281+N283+N285+N287</f>
        <v>0</v>
      </c>
      <c r="O271" s="38">
        <f>O273+O275+O277+O279+O281+O283+O285+O287</f>
        <v>0</v>
      </c>
      <c r="P271" s="39">
        <f t="shared" si="122"/>
        <v>0</v>
      </c>
      <c r="Q271" s="66">
        <f t="shared" si="123"/>
        <v>14350</v>
      </c>
    </row>
    <row r="272" spans="1:17" x14ac:dyDescent="0.2">
      <c r="A272" s="91"/>
      <c r="B272" s="93"/>
      <c r="C272" s="95"/>
      <c r="D272" s="36"/>
      <c r="E272" s="31">
        <f t="shared" si="124"/>
        <v>0</v>
      </c>
      <c r="F272" s="32">
        <f t="shared" si="124"/>
        <v>0</v>
      </c>
      <c r="G272" s="32">
        <f t="shared" si="124"/>
        <v>0</v>
      </c>
      <c r="H272" s="32">
        <f t="shared" si="124"/>
        <v>0</v>
      </c>
      <c r="I272" s="32">
        <f t="shared" si="124"/>
        <v>0</v>
      </c>
      <c r="J272" s="34">
        <f t="shared" si="120"/>
        <v>0</v>
      </c>
      <c r="K272" s="57">
        <f>K274+K276+K278+K280+K282+K284+K286+K288</f>
        <v>0</v>
      </c>
      <c r="L272" s="32">
        <f>L274+L276+L278+L280+L282+L284+L286+L288</f>
        <v>0</v>
      </c>
      <c r="M272" s="34">
        <f t="shared" si="121"/>
        <v>0</v>
      </c>
      <c r="N272" s="57">
        <f>N274+N276+N278+N280+N282+N284+N286+N288</f>
        <v>0</v>
      </c>
      <c r="O272" s="32">
        <f>O274+O276+O278+O280+O282+O284+O286+O288</f>
        <v>0</v>
      </c>
      <c r="P272" s="33">
        <f t="shared" si="122"/>
        <v>0</v>
      </c>
      <c r="Q272" s="65">
        <f t="shared" si="123"/>
        <v>0</v>
      </c>
    </row>
    <row r="273" spans="1:17" x14ac:dyDescent="0.2">
      <c r="A273" s="91"/>
      <c r="B273" s="93" t="s">
        <v>217</v>
      </c>
      <c r="C273" s="95" t="s">
        <v>218</v>
      </c>
      <c r="D273" s="36"/>
      <c r="E273" s="37">
        <v>0</v>
      </c>
      <c r="F273" s="38">
        <v>0</v>
      </c>
      <c r="G273" s="38">
        <v>3000</v>
      </c>
      <c r="H273" s="38">
        <v>0</v>
      </c>
      <c r="I273" s="38">
        <v>0</v>
      </c>
      <c r="J273" s="40">
        <f t="shared" si="120"/>
        <v>3000</v>
      </c>
      <c r="K273" s="44">
        <v>0</v>
      </c>
      <c r="L273" s="38">
        <v>0</v>
      </c>
      <c r="M273" s="40">
        <f t="shared" si="121"/>
        <v>0</v>
      </c>
      <c r="N273" s="44">
        <v>0</v>
      </c>
      <c r="O273" s="38">
        <v>0</v>
      </c>
      <c r="P273" s="39">
        <f t="shared" si="122"/>
        <v>0</v>
      </c>
      <c r="Q273" s="66">
        <f t="shared" si="123"/>
        <v>3000</v>
      </c>
    </row>
    <row r="274" spans="1:17" x14ac:dyDescent="0.2">
      <c r="A274" s="91"/>
      <c r="B274" s="93"/>
      <c r="C274" s="95"/>
      <c r="D274" s="36"/>
      <c r="E274" s="42"/>
      <c r="F274" s="43"/>
      <c r="G274" s="43"/>
      <c r="H274" s="43"/>
      <c r="I274" s="43"/>
      <c r="J274" s="34">
        <f t="shared" si="120"/>
        <v>0</v>
      </c>
      <c r="K274" s="55"/>
      <c r="L274" s="43"/>
      <c r="M274" s="34">
        <f t="shared" si="121"/>
        <v>0</v>
      </c>
      <c r="N274" s="55"/>
      <c r="O274" s="43"/>
      <c r="P274" s="33">
        <f t="shared" si="122"/>
        <v>0</v>
      </c>
      <c r="Q274" s="65">
        <f t="shared" si="123"/>
        <v>0</v>
      </c>
    </row>
    <row r="275" spans="1:17" ht="12.75" customHeight="1" x14ac:dyDescent="0.2">
      <c r="A275" s="91"/>
      <c r="B275" s="93" t="s">
        <v>219</v>
      </c>
      <c r="C275" s="95" t="s">
        <v>220</v>
      </c>
      <c r="D275" s="36"/>
      <c r="E275" s="37">
        <v>0</v>
      </c>
      <c r="F275" s="38">
        <v>0</v>
      </c>
      <c r="G275" s="38">
        <v>150</v>
      </c>
      <c r="H275" s="38">
        <v>0</v>
      </c>
      <c r="I275" s="38">
        <v>0</v>
      </c>
      <c r="J275" s="40">
        <f t="shared" si="120"/>
        <v>150</v>
      </c>
      <c r="K275" s="44">
        <v>0</v>
      </c>
      <c r="L275" s="38">
        <v>0</v>
      </c>
      <c r="M275" s="40">
        <f t="shared" si="121"/>
        <v>0</v>
      </c>
      <c r="N275" s="44">
        <v>0</v>
      </c>
      <c r="O275" s="38">
        <v>0</v>
      </c>
      <c r="P275" s="39">
        <f t="shared" si="122"/>
        <v>0</v>
      </c>
      <c r="Q275" s="66">
        <f t="shared" si="123"/>
        <v>150</v>
      </c>
    </row>
    <row r="276" spans="1:17" x14ac:dyDescent="0.2">
      <c r="A276" s="91"/>
      <c r="B276" s="93"/>
      <c r="C276" s="95"/>
      <c r="D276" s="36"/>
      <c r="E276" s="42"/>
      <c r="F276" s="43"/>
      <c r="G276" s="43"/>
      <c r="H276" s="43"/>
      <c r="I276" s="43"/>
      <c r="J276" s="34">
        <f t="shared" si="120"/>
        <v>0</v>
      </c>
      <c r="K276" s="55"/>
      <c r="L276" s="43"/>
      <c r="M276" s="34">
        <f t="shared" si="121"/>
        <v>0</v>
      </c>
      <c r="N276" s="55"/>
      <c r="O276" s="43"/>
      <c r="P276" s="33">
        <f t="shared" si="122"/>
        <v>0</v>
      </c>
      <c r="Q276" s="65">
        <f t="shared" si="123"/>
        <v>0</v>
      </c>
    </row>
    <row r="277" spans="1:17" x14ac:dyDescent="0.2">
      <c r="A277" s="91"/>
      <c r="B277" s="93" t="s">
        <v>221</v>
      </c>
      <c r="C277" s="95" t="s">
        <v>222</v>
      </c>
      <c r="D277" s="36"/>
      <c r="E277" s="37">
        <v>0</v>
      </c>
      <c r="F277" s="38">
        <v>0</v>
      </c>
      <c r="G277" s="38">
        <v>700</v>
      </c>
      <c r="H277" s="38">
        <v>0</v>
      </c>
      <c r="I277" s="38">
        <v>0</v>
      </c>
      <c r="J277" s="40">
        <f t="shared" si="120"/>
        <v>700</v>
      </c>
      <c r="K277" s="44">
        <v>0</v>
      </c>
      <c r="L277" s="38">
        <v>0</v>
      </c>
      <c r="M277" s="40">
        <f t="shared" si="121"/>
        <v>0</v>
      </c>
      <c r="N277" s="44">
        <v>0</v>
      </c>
      <c r="O277" s="38">
        <v>0</v>
      </c>
      <c r="P277" s="39">
        <f t="shared" si="122"/>
        <v>0</v>
      </c>
      <c r="Q277" s="66">
        <f t="shared" si="123"/>
        <v>700</v>
      </c>
    </row>
    <row r="278" spans="1:17" x14ac:dyDescent="0.2">
      <c r="A278" s="91"/>
      <c r="B278" s="93"/>
      <c r="C278" s="95"/>
      <c r="D278" s="36"/>
      <c r="E278" s="42"/>
      <c r="F278" s="43"/>
      <c r="G278" s="43"/>
      <c r="H278" s="43"/>
      <c r="I278" s="43"/>
      <c r="J278" s="34">
        <f t="shared" si="120"/>
        <v>0</v>
      </c>
      <c r="K278" s="55"/>
      <c r="L278" s="43"/>
      <c r="M278" s="34">
        <f t="shared" ref="M278:M321" si="125">SUM(K278:L278)</f>
        <v>0</v>
      </c>
      <c r="N278" s="55"/>
      <c r="O278" s="43"/>
      <c r="P278" s="33">
        <f t="shared" si="122"/>
        <v>0</v>
      </c>
      <c r="Q278" s="65">
        <f t="shared" si="123"/>
        <v>0</v>
      </c>
    </row>
    <row r="279" spans="1:17" x14ac:dyDescent="0.2">
      <c r="A279" s="91"/>
      <c r="B279" s="93" t="s">
        <v>223</v>
      </c>
      <c r="C279" s="95" t="s">
        <v>224</v>
      </c>
      <c r="D279" s="36"/>
      <c r="E279" s="37">
        <v>0</v>
      </c>
      <c r="F279" s="38">
        <v>0</v>
      </c>
      <c r="G279" s="38">
        <v>0</v>
      </c>
      <c r="H279" s="38">
        <v>0</v>
      </c>
      <c r="I279" s="38">
        <v>0</v>
      </c>
      <c r="J279" s="40">
        <f t="shared" si="120"/>
        <v>0</v>
      </c>
      <c r="K279" s="44">
        <v>0</v>
      </c>
      <c r="L279" s="38">
        <v>0</v>
      </c>
      <c r="M279" s="40">
        <f t="shared" si="125"/>
        <v>0</v>
      </c>
      <c r="N279" s="44">
        <v>0</v>
      </c>
      <c r="O279" s="38">
        <v>0</v>
      </c>
      <c r="P279" s="39">
        <f t="shared" si="122"/>
        <v>0</v>
      </c>
      <c r="Q279" s="66">
        <f t="shared" si="123"/>
        <v>0</v>
      </c>
    </row>
    <row r="280" spans="1:17" x14ac:dyDescent="0.2">
      <c r="A280" s="91"/>
      <c r="B280" s="93"/>
      <c r="C280" s="95"/>
      <c r="D280" s="36"/>
      <c r="E280" s="42"/>
      <c r="F280" s="43"/>
      <c r="G280" s="43"/>
      <c r="H280" s="43"/>
      <c r="I280" s="43"/>
      <c r="J280" s="34">
        <f t="shared" si="120"/>
        <v>0</v>
      </c>
      <c r="K280" s="55"/>
      <c r="L280" s="43"/>
      <c r="M280" s="34">
        <f t="shared" si="125"/>
        <v>0</v>
      </c>
      <c r="N280" s="55"/>
      <c r="O280" s="43"/>
      <c r="P280" s="33">
        <f t="shared" si="122"/>
        <v>0</v>
      </c>
      <c r="Q280" s="65">
        <f t="shared" si="123"/>
        <v>0</v>
      </c>
    </row>
    <row r="281" spans="1:17" ht="12.75" customHeight="1" x14ac:dyDescent="0.2">
      <c r="A281" s="91"/>
      <c r="B281" s="93" t="s">
        <v>225</v>
      </c>
      <c r="C281" s="95" t="s">
        <v>226</v>
      </c>
      <c r="D281" s="36"/>
      <c r="E281" s="37">
        <v>0</v>
      </c>
      <c r="F281" s="38">
        <v>0</v>
      </c>
      <c r="G281" s="38">
        <v>8000</v>
      </c>
      <c r="H281" s="38">
        <v>0</v>
      </c>
      <c r="I281" s="38">
        <v>0</v>
      </c>
      <c r="J281" s="40">
        <f t="shared" si="120"/>
        <v>8000</v>
      </c>
      <c r="K281" s="44">
        <v>0</v>
      </c>
      <c r="L281" s="38">
        <v>0</v>
      </c>
      <c r="M281" s="40">
        <f t="shared" si="125"/>
        <v>0</v>
      </c>
      <c r="N281" s="44">
        <v>0</v>
      </c>
      <c r="O281" s="38">
        <v>0</v>
      </c>
      <c r="P281" s="39">
        <f t="shared" si="122"/>
        <v>0</v>
      </c>
      <c r="Q281" s="66">
        <f t="shared" si="123"/>
        <v>8000</v>
      </c>
    </row>
    <row r="282" spans="1:17" x14ac:dyDescent="0.2">
      <c r="A282" s="91"/>
      <c r="B282" s="93"/>
      <c r="C282" s="95"/>
      <c r="D282" s="36"/>
      <c r="E282" s="42"/>
      <c r="F282" s="43"/>
      <c r="G282" s="43"/>
      <c r="H282" s="43"/>
      <c r="I282" s="43"/>
      <c r="J282" s="34">
        <f t="shared" si="120"/>
        <v>0</v>
      </c>
      <c r="K282" s="55"/>
      <c r="L282" s="43"/>
      <c r="M282" s="34">
        <f t="shared" si="125"/>
        <v>0</v>
      </c>
      <c r="N282" s="55"/>
      <c r="O282" s="43"/>
      <c r="P282" s="33">
        <f t="shared" si="122"/>
        <v>0</v>
      </c>
      <c r="Q282" s="65">
        <f t="shared" si="123"/>
        <v>0</v>
      </c>
    </row>
    <row r="283" spans="1:17" ht="12.75" customHeight="1" x14ac:dyDescent="0.2">
      <c r="A283" s="91"/>
      <c r="B283" s="93" t="s">
        <v>227</v>
      </c>
      <c r="C283" s="95" t="s">
        <v>228</v>
      </c>
      <c r="D283" s="36"/>
      <c r="E283" s="37">
        <v>0</v>
      </c>
      <c r="F283" s="38">
        <v>0</v>
      </c>
      <c r="G283" s="38">
        <v>500</v>
      </c>
      <c r="H283" s="38">
        <v>0</v>
      </c>
      <c r="I283" s="38">
        <v>0</v>
      </c>
      <c r="J283" s="40">
        <f t="shared" si="120"/>
        <v>500</v>
      </c>
      <c r="K283" s="44">
        <v>0</v>
      </c>
      <c r="L283" s="38">
        <v>0</v>
      </c>
      <c r="M283" s="40">
        <f t="shared" si="125"/>
        <v>0</v>
      </c>
      <c r="N283" s="44">
        <v>0</v>
      </c>
      <c r="O283" s="38">
        <v>0</v>
      </c>
      <c r="P283" s="39">
        <f t="shared" si="122"/>
        <v>0</v>
      </c>
      <c r="Q283" s="66">
        <f t="shared" si="123"/>
        <v>500</v>
      </c>
    </row>
    <row r="284" spans="1:17" x14ac:dyDescent="0.2">
      <c r="A284" s="91"/>
      <c r="B284" s="93"/>
      <c r="C284" s="95"/>
      <c r="D284" s="36"/>
      <c r="E284" s="42"/>
      <c r="F284" s="43"/>
      <c r="G284" s="43"/>
      <c r="H284" s="43"/>
      <c r="I284" s="43"/>
      <c r="J284" s="34">
        <f t="shared" si="120"/>
        <v>0</v>
      </c>
      <c r="K284" s="55"/>
      <c r="L284" s="43"/>
      <c r="M284" s="34">
        <f t="shared" si="125"/>
        <v>0</v>
      </c>
      <c r="N284" s="55"/>
      <c r="O284" s="43"/>
      <c r="P284" s="33">
        <f t="shared" si="122"/>
        <v>0</v>
      </c>
      <c r="Q284" s="65">
        <f t="shared" si="123"/>
        <v>0</v>
      </c>
    </row>
    <row r="285" spans="1:17" ht="12.75" customHeight="1" x14ac:dyDescent="0.2">
      <c r="A285" s="91"/>
      <c r="B285" s="93" t="s">
        <v>229</v>
      </c>
      <c r="C285" s="95" t="s">
        <v>230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20"/>
        <v>500</v>
      </c>
      <c r="K285" s="44">
        <v>0</v>
      </c>
      <c r="L285" s="38">
        <v>0</v>
      </c>
      <c r="M285" s="40">
        <f t="shared" si="125"/>
        <v>0</v>
      </c>
      <c r="N285" s="44">
        <v>0</v>
      </c>
      <c r="O285" s="38">
        <v>0</v>
      </c>
      <c r="P285" s="39">
        <f t="shared" si="122"/>
        <v>0</v>
      </c>
      <c r="Q285" s="66">
        <f t="shared" si="123"/>
        <v>500</v>
      </c>
    </row>
    <row r="286" spans="1:17" x14ac:dyDescent="0.2">
      <c r="A286" s="91"/>
      <c r="B286" s="93"/>
      <c r="C286" s="95"/>
      <c r="D286" s="36"/>
      <c r="E286" s="42"/>
      <c r="F286" s="43"/>
      <c r="G286" s="43"/>
      <c r="H286" s="43"/>
      <c r="I286" s="43"/>
      <c r="J286" s="34">
        <f t="shared" si="120"/>
        <v>0</v>
      </c>
      <c r="K286" s="55"/>
      <c r="L286" s="43"/>
      <c r="M286" s="34">
        <f t="shared" si="125"/>
        <v>0</v>
      </c>
      <c r="N286" s="55"/>
      <c r="O286" s="43"/>
      <c r="P286" s="33">
        <f t="shared" si="122"/>
        <v>0</v>
      </c>
      <c r="Q286" s="65">
        <f t="shared" si="123"/>
        <v>0</v>
      </c>
    </row>
    <row r="287" spans="1:17" ht="12.75" customHeight="1" x14ac:dyDescent="0.2">
      <c r="A287" s="91"/>
      <c r="B287" s="93" t="s">
        <v>231</v>
      </c>
      <c r="C287" s="95" t="s">
        <v>232</v>
      </c>
      <c r="D287" s="36"/>
      <c r="E287" s="37">
        <v>0</v>
      </c>
      <c r="F287" s="38">
        <v>0</v>
      </c>
      <c r="G287" s="38">
        <v>1500</v>
      </c>
      <c r="H287" s="38">
        <v>0</v>
      </c>
      <c r="I287" s="38">
        <v>0</v>
      </c>
      <c r="J287" s="40">
        <f t="shared" si="120"/>
        <v>1500</v>
      </c>
      <c r="K287" s="44">
        <v>0</v>
      </c>
      <c r="L287" s="38">
        <v>0</v>
      </c>
      <c r="M287" s="40">
        <f t="shared" si="125"/>
        <v>0</v>
      </c>
      <c r="N287" s="44">
        <v>0</v>
      </c>
      <c r="O287" s="38">
        <v>0</v>
      </c>
      <c r="P287" s="39">
        <f t="shared" si="122"/>
        <v>0</v>
      </c>
      <c r="Q287" s="66">
        <f t="shared" si="123"/>
        <v>1500</v>
      </c>
    </row>
    <row r="288" spans="1:17" x14ac:dyDescent="0.2">
      <c r="A288" s="91"/>
      <c r="B288" s="93"/>
      <c r="C288" s="95"/>
      <c r="D288" s="36"/>
      <c r="E288" s="42"/>
      <c r="F288" s="43"/>
      <c r="G288" s="43"/>
      <c r="H288" s="43"/>
      <c r="I288" s="43"/>
      <c r="J288" s="34">
        <f t="shared" si="120"/>
        <v>0</v>
      </c>
      <c r="K288" s="55"/>
      <c r="L288" s="43"/>
      <c r="M288" s="34">
        <f t="shared" si="125"/>
        <v>0</v>
      </c>
      <c r="N288" s="55"/>
      <c r="O288" s="43"/>
      <c r="P288" s="33">
        <f t="shared" si="122"/>
        <v>0</v>
      </c>
      <c r="Q288" s="65">
        <f t="shared" si="123"/>
        <v>0</v>
      </c>
    </row>
    <row r="289" spans="1:17" x14ac:dyDescent="0.2">
      <c r="A289" s="91" t="s">
        <v>212</v>
      </c>
      <c r="B289" s="97"/>
      <c r="C289" s="99" t="s">
        <v>233</v>
      </c>
      <c r="D289" s="36"/>
      <c r="E289" s="37">
        <v>0</v>
      </c>
      <c r="F289" s="38">
        <v>0</v>
      </c>
      <c r="G289" s="38">
        <v>15300</v>
      </c>
      <c r="H289" s="38">
        <v>0</v>
      </c>
      <c r="I289" s="38">
        <v>0</v>
      </c>
      <c r="J289" s="40">
        <f t="shared" si="120"/>
        <v>15300</v>
      </c>
      <c r="K289" s="44">
        <v>0</v>
      </c>
      <c r="L289" s="38">
        <v>0</v>
      </c>
      <c r="M289" s="40">
        <f t="shared" si="125"/>
        <v>0</v>
      </c>
      <c r="N289" s="44">
        <v>0</v>
      </c>
      <c r="O289" s="38">
        <v>0</v>
      </c>
      <c r="P289" s="39">
        <f t="shared" si="122"/>
        <v>0</v>
      </c>
      <c r="Q289" s="66">
        <f t="shared" si="123"/>
        <v>15300</v>
      </c>
    </row>
    <row r="290" spans="1:17" x14ac:dyDescent="0.2">
      <c r="A290" s="91"/>
      <c r="B290" s="98"/>
      <c r="C290" s="100"/>
      <c r="D290" s="36"/>
      <c r="E290" s="42"/>
      <c r="F290" s="43"/>
      <c r="G290" s="43"/>
      <c r="H290" s="43"/>
      <c r="I290" s="43"/>
      <c r="J290" s="34">
        <f t="shared" si="120"/>
        <v>0</v>
      </c>
      <c r="K290" s="55"/>
      <c r="L290" s="43"/>
      <c r="M290" s="34">
        <f t="shared" si="125"/>
        <v>0</v>
      </c>
      <c r="N290" s="55"/>
      <c r="O290" s="43"/>
      <c r="P290" s="33">
        <f t="shared" si="122"/>
        <v>0</v>
      </c>
      <c r="Q290" s="65">
        <f t="shared" si="123"/>
        <v>0</v>
      </c>
    </row>
    <row r="291" spans="1:17" x14ac:dyDescent="0.2">
      <c r="A291" s="91" t="s">
        <v>212</v>
      </c>
      <c r="B291" s="97"/>
      <c r="C291" s="99" t="s">
        <v>234</v>
      </c>
      <c r="D291" s="36"/>
      <c r="E291" s="37">
        <v>0</v>
      </c>
      <c r="F291" s="38">
        <v>0</v>
      </c>
      <c r="G291" s="38">
        <v>50</v>
      </c>
      <c r="H291" s="38">
        <v>0</v>
      </c>
      <c r="I291" s="38">
        <v>0</v>
      </c>
      <c r="J291" s="40">
        <f t="shared" si="120"/>
        <v>50</v>
      </c>
      <c r="K291" s="44">
        <v>0</v>
      </c>
      <c r="L291" s="38">
        <v>0</v>
      </c>
      <c r="M291" s="40">
        <f t="shared" si="125"/>
        <v>0</v>
      </c>
      <c r="N291" s="44">
        <v>0</v>
      </c>
      <c r="O291" s="38">
        <v>0</v>
      </c>
      <c r="P291" s="39">
        <f t="shared" si="122"/>
        <v>0</v>
      </c>
      <c r="Q291" s="66">
        <f t="shared" si="123"/>
        <v>50</v>
      </c>
    </row>
    <row r="292" spans="1:17" x14ac:dyDescent="0.2">
      <c r="A292" s="91"/>
      <c r="B292" s="98"/>
      <c r="C292" s="100"/>
      <c r="D292" s="36"/>
      <c r="E292" s="42"/>
      <c r="F292" s="43"/>
      <c r="G292" s="43"/>
      <c r="H292" s="43"/>
      <c r="I292" s="43"/>
      <c r="J292" s="34">
        <f t="shared" ref="J292:J321" si="126">SUM(E292:I292)</f>
        <v>0</v>
      </c>
      <c r="K292" s="55"/>
      <c r="L292" s="43"/>
      <c r="M292" s="34">
        <f t="shared" si="125"/>
        <v>0</v>
      </c>
      <c r="N292" s="55"/>
      <c r="O292" s="43"/>
      <c r="P292" s="33">
        <f t="shared" si="122"/>
        <v>0</v>
      </c>
      <c r="Q292" s="65">
        <f t="shared" si="123"/>
        <v>0</v>
      </c>
    </row>
    <row r="293" spans="1:17" ht="12.75" customHeight="1" x14ac:dyDescent="0.2">
      <c r="A293" s="91" t="s">
        <v>212</v>
      </c>
      <c r="B293" s="93"/>
      <c r="C293" s="95" t="s">
        <v>235</v>
      </c>
      <c r="D293" s="36"/>
      <c r="E293" s="37">
        <f>E295+E297+E299+E301+E303+E309+E311+E313</f>
        <v>0</v>
      </c>
      <c r="F293" s="38">
        <f>F295+F297+F299+F301+F303+F309+F311+F313</f>
        <v>0</v>
      </c>
      <c r="G293" s="38">
        <f>G295+G297+G299+G301+G303+G305+G307+G309+G311+G313+G315</f>
        <v>51107</v>
      </c>
      <c r="H293" s="38">
        <f>H295+H297+H299+H301+H303+H309+H311+H313</f>
        <v>0</v>
      </c>
      <c r="I293" s="38">
        <f>I295+I297+I299+I301+I303+I309+I311+I313</f>
        <v>0</v>
      </c>
      <c r="J293" s="40">
        <f t="shared" si="126"/>
        <v>51107</v>
      </c>
      <c r="K293" s="44">
        <f>K295+K297+K299+K301+K303+K305+K307+K309</f>
        <v>0</v>
      </c>
      <c r="L293" s="38">
        <f>L295+L297+L299+L301+L303+L305+L307+L309</f>
        <v>0</v>
      </c>
      <c r="M293" s="40">
        <f t="shared" si="125"/>
        <v>0</v>
      </c>
      <c r="N293" s="44">
        <f>N295+N297+N299+N301+N303+N305+N307+N309</f>
        <v>0</v>
      </c>
      <c r="O293" s="38">
        <f>O295+O297+O299+O301+O303+O305+O307+O309</f>
        <v>0</v>
      </c>
      <c r="P293" s="39">
        <f t="shared" si="122"/>
        <v>0</v>
      </c>
      <c r="Q293" s="66">
        <f t="shared" si="123"/>
        <v>51107</v>
      </c>
    </row>
    <row r="294" spans="1:17" x14ac:dyDescent="0.2">
      <c r="A294" s="91"/>
      <c r="B294" s="93"/>
      <c r="C294" s="95"/>
      <c r="D294" s="36"/>
      <c r="E294" s="31">
        <f>E296+E298+E300+E302+E304+E306+E308+E310+E312+E314</f>
        <v>0</v>
      </c>
      <c r="F294" s="32">
        <f>F296+F298+F300+F302+F304+F306+F308+F310+F312+F314</f>
        <v>0</v>
      </c>
      <c r="G294" s="32">
        <f>G296+G298+G300+G302+G304+G306+G308+G310+G312+G314+G316</f>
        <v>0</v>
      </c>
      <c r="H294" s="32">
        <f>H296+H298+H300+H302+H304+H306+H308+H310+H312+H314</f>
        <v>0</v>
      </c>
      <c r="I294" s="32">
        <f>I296+I298+I300+I302+I304+I306+I308+I310+I312+I314</f>
        <v>0</v>
      </c>
      <c r="J294" s="34">
        <f t="shared" si="126"/>
        <v>0</v>
      </c>
      <c r="K294" s="57">
        <f>K296+K298+K300+K302+K304+K306+K308+K310+K312+K314</f>
        <v>0</v>
      </c>
      <c r="L294" s="32">
        <f>L296+L298+L300+L302+L304+L306+L308+L310+L312+L314</f>
        <v>0</v>
      </c>
      <c r="M294" s="34">
        <f t="shared" si="125"/>
        <v>0</v>
      </c>
      <c r="N294" s="57">
        <f>N296+N298+N300+N302+N304+N306+N308+N310+N312+N314</f>
        <v>0</v>
      </c>
      <c r="O294" s="32">
        <f>O296+O298+O300+O302+O304+O306+O308+O310+O312+O314</f>
        <v>0</v>
      </c>
      <c r="P294" s="33">
        <f t="shared" si="122"/>
        <v>0</v>
      </c>
      <c r="Q294" s="65">
        <f t="shared" si="123"/>
        <v>0</v>
      </c>
    </row>
    <row r="295" spans="1:17" x14ac:dyDescent="0.2">
      <c r="A295" s="91"/>
      <c r="B295" s="93" t="s">
        <v>236</v>
      </c>
      <c r="C295" s="95" t="s">
        <v>237</v>
      </c>
      <c r="D295" s="36"/>
      <c r="E295" s="37">
        <v>0</v>
      </c>
      <c r="F295" s="38">
        <v>0</v>
      </c>
      <c r="G295" s="38">
        <v>2000</v>
      </c>
      <c r="H295" s="38">
        <v>0</v>
      </c>
      <c r="I295" s="38">
        <v>0</v>
      </c>
      <c r="J295" s="40">
        <f t="shared" si="126"/>
        <v>2000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2"/>
        <v>0</v>
      </c>
      <c r="Q295" s="66">
        <f t="shared" si="123"/>
        <v>2000</v>
      </c>
    </row>
    <row r="296" spans="1:17" x14ac:dyDescent="0.2">
      <c r="A296" s="91"/>
      <c r="B296" s="93"/>
      <c r="C296" s="95"/>
      <c r="D296" s="36"/>
      <c r="E296" s="42"/>
      <c r="F296" s="43"/>
      <c r="G296" s="43"/>
      <c r="H296" s="43"/>
      <c r="I296" s="43"/>
      <c r="J296" s="34">
        <f t="shared" si="126"/>
        <v>0</v>
      </c>
      <c r="K296" s="55"/>
      <c r="L296" s="43"/>
      <c r="M296" s="34">
        <f t="shared" si="125"/>
        <v>0</v>
      </c>
      <c r="N296" s="55"/>
      <c r="O296" s="43"/>
      <c r="P296" s="33">
        <f t="shared" si="122"/>
        <v>0</v>
      </c>
      <c r="Q296" s="65">
        <f t="shared" si="123"/>
        <v>0</v>
      </c>
    </row>
    <row r="297" spans="1:17" x14ac:dyDescent="0.2">
      <c r="A297" s="91"/>
      <c r="B297" s="93" t="s">
        <v>238</v>
      </c>
      <c r="C297" s="95" t="s">
        <v>239</v>
      </c>
      <c r="D297" s="36"/>
      <c r="E297" s="37">
        <v>0</v>
      </c>
      <c r="F297" s="38">
        <v>0</v>
      </c>
      <c r="G297" s="38">
        <v>5800</v>
      </c>
      <c r="H297" s="38">
        <v>0</v>
      </c>
      <c r="I297" s="38">
        <v>0</v>
      </c>
      <c r="J297" s="40">
        <f t="shared" si="126"/>
        <v>5800</v>
      </c>
      <c r="K297" s="44">
        <v>0</v>
      </c>
      <c r="L297" s="38">
        <v>0</v>
      </c>
      <c r="M297" s="40">
        <f t="shared" si="125"/>
        <v>0</v>
      </c>
      <c r="N297" s="44">
        <v>0</v>
      </c>
      <c r="O297" s="38">
        <v>0</v>
      </c>
      <c r="P297" s="39">
        <f t="shared" si="122"/>
        <v>0</v>
      </c>
      <c r="Q297" s="66">
        <f t="shared" si="123"/>
        <v>5800</v>
      </c>
    </row>
    <row r="298" spans="1:17" x14ac:dyDescent="0.2">
      <c r="A298" s="91"/>
      <c r="B298" s="93"/>
      <c r="C298" s="95"/>
      <c r="D298" s="36"/>
      <c r="E298" s="42"/>
      <c r="F298" s="43"/>
      <c r="G298" s="43"/>
      <c r="H298" s="43"/>
      <c r="I298" s="43"/>
      <c r="J298" s="34">
        <f t="shared" si="126"/>
        <v>0</v>
      </c>
      <c r="K298" s="55"/>
      <c r="L298" s="43"/>
      <c r="M298" s="34">
        <f t="shared" si="125"/>
        <v>0</v>
      </c>
      <c r="N298" s="55"/>
      <c r="O298" s="43"/>
      <c r="P298" s="33">
        <f t="shared" si="122"/>
        <v>0</v>
      </c>
      <c r="Q298" s="65">
        <f t="shared" si="123"/>
        <v>0</v>
      </c>
    </row>
    <row r="299" spans="1:17" x14ac:dyDescent="0.2">
      <c r="A299" s="91"/>
      <c r="B299" s="93" t="s">
        <v>240</v>
      </c>
      <c r="C299" s="95" t="s">
        <v>241</v>
      </c>
      <c r="D299" s="36"/>
      <c r="E299" s="37">
        <v>0</v>
      </c>
      <c r="F299" s="38">
        <v>0</v>
      </c>
      <c r="G299" s="38">
        <v>5000</v>
      </c>
      <c r="H299" s="38">
        <v>0</v>
      </c>
      <c r="I299" s="38">
        <v>0</v>
      </c>
      <c r="J299" s="40">
        <f t="shared" si="126"/>
        <v>5000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2"/>
        <v>0</v>
      </c>
      <c r="Q299" s="66">
        <f t="shared" si="123"/>
        <v>5000</v>
      </c>
    </row>
    <row r="300" spans="1:17" x14ac:dyDescent="0.2">
      <c r="A300" s="91"/>
      <c r="B300" s="93"/>
      <c r="C300" s="95"/>
      <c r="D300" s="36"/>
      <c r="E300" s="42"/>
      <c r="F300" s="43"/>
      <c r="G300" s="43"/>
      <c r="H300" s="43"/>
      <c r="I300" s="43"/>
      <c r="J300" s="34">
        <f t="shared" si="126"/>
        <v>0</v>
      </c>
      <c r="K300" s="55"/>
      <c r="L300" s="43"/>
      <c r="M300" s="34">
        <f t="shared" si="125"/>
        <v>0</v>
      </c>
      <c r="N300" s="55"/>
      <c r="O300" s="43"/>
      <c r="P300" s="33">
        <f t="shared" si="122"/>
        <v>0</v>
      </c>
      <c r="Q300" s="65">
        <f t="shared" si="123"/>
        <v>0</v>
      </c>
    </row>
    <row r="301" spans="1:17" x14ac:dyDescent="0.2">
      <c r="A301" s="91"/>
      <c r="B301" s="93" t="s">
        <v>242</v>
      </c>
      <c r="C301" s="95" t="s">
        <v>243</v>
      </c>
      <c r="D301" s="36"/>
      <c r="E301" s="37">
        <v>0</v>
      </c>
      <c r="F301" s="38">
        <v>0</v>
      </c>
      <c r="G301" s="38">
        <v>106</v>
      </c>
      <c r="H301" s="38">
        <v>0</v>
      </c>
      <c r="I301" s="38">
        <v>0</v>
      </c>
      <c r="J301" s="40">
        <f t="shared" si="126"/>
        <v>106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2"/>
        <v>0</v>
      </c>
      <c r="Q301" s="66">
        <f t="shared" si="123"/>
        <v>106</v>
      </c>
    </row>
    <row r="302" spans="1:17" x14ac:dyDescent="0.2">
      <c r="A302" s="91"/>
      <c r="B302" s="93"/>
      <c r="C302" s="95"/>
      <c r="D302" s="36"/>
      <c r="E302" s="42"/>
      <c r="F302" s="43"/>
      <c r="G302" s="43"/>
      <c r="H302" s="43"/>
      <c r="I302" s="43"/>
      <c r="J302" s="34">
        <f t="shared" si="126"/>
        <v>0</v>
      </c>
      <c r="K302" s="55"/>
      <c r="L302" s="43"/>
      <c r="M302" s="34">
        <f t="shared" si="125"/>
        <v>0</v>
      </c>
      <c r="N302" s="55"/>
      <c r="O302" s="43"/>
      <c r="P302" s="33">
        <f t="shared" si="122"/>
        <v>0</v>
      </c>
      <c r="Q302" s="65">
        <f t="shared" si="123"/>
        <v>0</v>
      </c>
    </row>
    <row r="303" spans="1:17" x14ac:dyDescent="0.2">
      <c r="A303" s="91"/>
      <c r="B303" s="93" t="s">
        <v>244</v>
      </c>
      <c r="C303" s="95" t="s">
        <v>245</v>
      </c>
      <c r="D303" s="36"/>
      <c r="E303" s="37">
        <v>0</v>
      </c>
      <c r="F303" s="38">
        <v>0</v>
      </c>
      <c r="G303" s="38">
        <v>2300</v>
      </c>
      <c r="H303" s="38">
        <v>0</v>
      </c>
      <c r="I303" s="38">
        <v>0</v>
      </c>
      <c r="J303" s="40">
        <f t="shared" si="126"/>
        <v>2300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2"/>
        <v>0</v>
      </c>
      <c r="Q303" s="66">
        <f t="shared" si="123"/>
        <v>2300</v>
      </c>
    </row>
    <row r="304" spans="1:17" x14ac:dyDescent="0.2">
      <c r="A304" s="91"/>
      <c r="B304" s="93"/>
      <c r="C304" s="95"/>
      <c r="D304" s="36"/>
      <c r="E304" s="42"/>
      <c r="F304" s="43"/>
      <c r="G304" s="43"/>
      <c r="H304" s="43"/>
      <c r="I304" s="43"/>
      <c r="J304" s="34">
        <f t="shared" si="126"/>
        <v>0</v>
      </c>
      <c r="K304" s="55"/>
      <c r="L304" s="43"/>
      <c r="M304" s="34">
        <f t="shared" si="125"/>
        <v>0</v>
      </c>
      <c r="N304" s="55"/>
      <c r="O304" s="43"/>
      <c r="P304" s="33">
        <f t="shared" si="122"/>
        <v>0</v>
      </c>
      <c r="Q304" s="65">
        <f t="shared" si="123"/>
        <v>0</v>
      </c>
    </row>
    <row r="305" spans="1:17" x14ac:dyDescent="0.2">
      <c r="A305" s="91"/>
      <c r="B305" s="93" t="s">
        <v>246</v>
      </c>
      <c r="C305" s="95" t="s">
        <v>247</v>
      </c>
      <c r="D305" s="36"/>
      <c r="E305" s="37">
        <v>0</v>
      </c>
      <c r="F305" s="38">
        <v>0</v>
      </c>
      <c r="G305" s="38">
        <v>13700</v>
      </c>
      <c r="H305" s="38">
        <v>0</v>
      </c>
      <c r="I305" s="38">
        <v>0</v>
      </c>
      <c r="J305" s="40">
        <f t="shared" si="126"/>
        <v>13700</v>
      </c>
      <c r="K305" s="44">
        <v>0</v>
      </c>
      <c r="L305" s="38">
        <v>0</v>
      </c>
      <c r="M305" s="40">
        <f t="shared" si="125"/>
        <v>0</v>
      </c>
      <c r="N305" s="44">
        <v>0</v>
      </c>
      <c r="O305" s="38">
        <v>0</v>
      </c>
      <c r="P305" s="39">
        <f t="shared" si="122"/>
        <v>0</v>
      </c>
      <c r="Q305" s="66">
        <f t="shared" si="123"/>
        <v>13700</v>
      </c>
    </row>
    <row r="306" spans="1:17" x14ac:dyDescent="0.2">
      <c r="A306" s="91"/>
      <c r="B306" s="93"/>
      <c r="C306" s="95"/>
      <c r="D306" s="36"/>
      <c r="E306" s="42"/>
      <c r="F306" s="43"/>
      <c r="G306" s="43"/>
      <c r="H306" s="43"/>
      <c r="I306" s="43"/>
      <c r="J306" s="34">
        <f t="shared" si="126"/>
        <v>0</v>
      </c>
      <c r="K306" s="55"/>
      <c r="L306" s="43"/>
      <c r="M306" s="34">
        <f t="shared" si="125"/>
        <v>0</v>
      </c>
      <c r="N306" s="55"/>
      <c r="O306" s="43"/>
      <c r="P306" s="33">
        <f t="shared" si="122"/>
        <v>0</v>
      </c>
      <c r="Q306" s="65">
        <f t="shared" si="123"/>
        <v>0</v>
      </c>
    </row>
    <row r="307" spans="1:17" x14ac:dyDescent="0.2">
      <c r="A307" s="91"/>
      <c r="B307" s="93" t="s">
        <v>248</v>
      </c>
      <c r="C307" s="95" t="s">
        <v>249</v>
      </c>
      <c r="D307" s="36"/>
      <c r="E307" s="37">
        <v>0</v>
      </c>
      <c r="F307" s="38">
        <v>0</v>
      </c>
      <c r="G307" s="38">
        <v>6200</v>
      </c>
      <c r="H307" s="38">
        <v>0</v>
      </c>
      <c r="I307" s="38">
        <v>0</v>
      </c>
      <c r="J307" s="40">
        <f t="shared" si="126"/>
        <v>6200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22"/>
        <v>0</v>
      </c>
      <c r="Q307" s="66">
        <f t="shared" si="123"/>
        <v>6200</v>
      </c>
    </row>
    <row r="308" spans="1:17" x14ac:dyDescent="0.2">
      <c r="A308" s="91"/>
      <c r="B308" s="93"/>
      <c r="C308" s="95"/>
      <c r="D308" s="36"/>
      <c r="E308" s="42"/>
      <c r="F308" s="43"/>
      <c r="G308" s="43"/>
      <c r="H308" s="43"/>
      <c r="I308" s="43"/>
      <c r="J308" s="34">
        <f t="shared" si="126"/>
        <v>0</v>
      </c>
      <c r="K308" s="55"/>
      <c r="L308" s="43"/>
      <c r="M308" s="34">
        <f t="shared" si="125"/>
        <v>0</v>
      </c>
      <c r="N308" s="55"/>
      <c r="O308" s="43"/>
      <c r="P308" s="33">
        <f t="shared" si="122"/>
        <v>0</v>
      </c>
      <c r="Q308" s="65">
        <f t="shared" si="123"/>
        <v>0</v>
      </c>
    </row>
    <row r="309" spans="1:17" ht="12.75" customHeight="1" x14ac:dyDescent="0.2">
      <c r="A309" s="91"/>
      <c r="B309" s="93" t="s">
        <v>250</v>
      </c>
      <c r="C309" s="95" t="s">
        <v>251</v>
      </c>
      <c r="D309" s="36"/>
      <c r="E309" s="37">
        <v>0</v>
      </c>
      <c r="F309" s="38">
        <v>0</v>
      </c>
      <c r="G309" s="38">
        <v>3000</v>
      </c>
      <c r="H309" s="38">
        <v>0</v>
      </c>
      <c r="I309" s="38">
        <v>0</v>
      </c>
      <c r="J309" s="40">
        <f t="shared" si="126"/>
        <v>3000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22"/>
        <v>0</v>
      </c>
      <c r="Q309" s="66">
        <f t="shared" si="123"/>
        <v>3000</v>
      </c>
    </row>
    <row r="310" spans="1:17" x14ac:dyDescent="0.2">
      <c r="A310" s="91"/>
      <c r="B310" s="93"/>
      <c r="C310" s="95"/>
      <c r="D310" s="36"/>
      <c r="E310" s="42"/>
      <c r="F310" s="43"/>
      <c r="G310" s="43"/>
      <c r="H310" s="43"/>
      <c r="I310" s="43"/>
      <c r="J310" s="34">
        <f t="shared" si="126"/>
        <v>0</v>
      </c>
      <c r="K310" s="55"/>
      <c r="L310" s="43"/>
      <c r="M310" s="34">
        <f t="shared" si="125"/>
        <v>0</v>
      </c>
      <c r="N310" s="55"/>
      <c r="O310" s="43"/>
      <c r="P310" s="33">
        <f t="shared" si="122"/>
        <v>0</v>
      </c>
      <c r="Q310" s="65">
        <f t="shared" si="123"/>
        <v>0</v>
      </c>
    </row>
    <row r="311" spans="1:17" x14ac:dyDescent="0.2">
      <c r="A311" s="91"/>
      <c r="B311" s="93" t="s">
        <v>252</v>
      </c>
      <c r="C311" s="95" t="s">
        <v>253</v>
      </c>
      <c r="D311" s="36"/>
      <c r="E311" s="37">
        <v>0</v>
      </c>
      <c r="F311" s="38">
        <v>0</v>
      </c>
      <c r="G311" s="38">
        <v>12000</v>
      </c>
      <c r="H311" s="38">
        <v>0</v>
      </c>
      <c r="I311" s="38">
        <v>0</v>
      </c>
      <c r="J311" s="40">
        <f t="shared" si="126"/>
        <v>12000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22"/>
        <v>0</v>
      </c>
      <c r="Q311" s="66">
        <f t="shared" si="123"/>
        <v>12000</v>
      </c>
    </row>
    <row r="312" spans="1:17" x14ac:dyDescent="0.2">
      <c r="A312" s="91"/>
      <c r="B312" s="93"/>
      <c r="C312" s="95"/>
      <c r="D312" s="36"/>
      <c r="E312" s="42"/>
      <c r="F312" s="43"/>
      <c r="G312" s="43"/>
      <c r="H312" s="43"/>
      <c r="I312" s="43"/>
      <c r="J312" s="34">
        <f t="shared" si="126"/>
        <v>0</v>
      </c>
      <c r="K312" s="55"/>
      <c r="L312" s="43"/>
      <c r="M312" s="34">
        <f t="shared" si="125"/>
        <v>0</v>
      </c>
      <c r="N312" s="55"/>
      <c r="O312" s="43"/>
      <c r="P312" s="33">
        <f t="shared" si="122"/>
        <v>0</v>
      </c>
      <c r="Q312" s="65">
        <f t="shared" si="123"/>
        <v>0</v>
      </c>
    </row>
    <row r="313" spans="1:17" x14ac:dyDescent="0.2">
      <c r="A313" s="91"/>
      <c r="B313" s="93" t="s">
        <v>254</v>
      </c>
      <c r="C313" s="95" t="s">
        <v>255</v>
      </c>
      <c r="D313" s="36"/>
      <c r="E313" s="37">
        <v>0</v>
      </c>
      <c r="F313" s="38">
        <v>0</v>
      </c>
      <c r="G313" s="38">
        <v>0</v>
      </c>
      <c r="H313" s="38">
        <v>0</v>
      </c>
      <c r="I313" s="38">
        <v>0</v>
      </c>
      <c r="J313" s="40">
        <f t="shared" si="126"/>
        <v>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22"/>
        <v>0</v>
      </c>
      <c r="Q313" s="66">
        <f t="shared" si="123"/>
        <v>0</v>
      </c>
    </row>
    <row r="314" spans="1:17" x14ac:dyDescent="0.2">
      <c r="A314" s="91"/>
      <c r="B314" s="93"/>
      <c r="C314" s="95"/>
      <c r="D314" s="36"/>
      <c r="E314" s="42"/>
      <c r="F314" s="43"/>
      <c r="G314" s="43"/>
      <c r="H314" s="43"/>
      <c r="I314" s="43"/>
      <c r="J314" s="34">
        <f t="shared" si="126"/>
        <v>0</v>
      </c>
      <c r="K314" s="55"/>
      <c r="L314" s="43"/>
      <c r="M314" s="34">
        <f t="shared" si="125"/>
        <v>0</v>
      </c>
      <c r="N314" s="55"/>
      <c r="O314" s="43"/>
      <c r="P314" s="33">
        <f t="shared" si="122"/>
        <v>0</v>
      </c>
      <c r="Q314" s="65">
        <f t="shared" si="123"/>
        <v>0</v>
      </c>
    </row>
    <row r="315" spans="1:17" x14ac:dyDescent="0.2">
      <c r="A315" s="91"/>
      <c r="B315" s="93" t="s">
        <v>256</v>
      </c>
      <c r="C315" s="95" t="s">
        <v>257</v>
      </c>
      <c r="D315" s="36"/>
      <c r="E315" s="37">
        <v>0</v>
      </c>
      <c r="F315" s="38">
        <v>0</v>
      </c>
      <c r="G315" s="38">
        <v>1001</v>
      </c>
      <c r="H315" s="38">
        <v>0</v>
      </c>
      <c r="I315" s="38">
        <v>0</v>
      </c>
      <c r="J315" s="40">
        <f t="shared" si="126"/>
        <v>1001</v>
      </c>
      <c r="K315" s="44">
        <v>0</v>
      </c>
      <c r="L315" s="38">
        <v>0</v>
      </c>
      <c r="M315" s="40">
        <f t="shared" si="125"/>
        <v>0</v>
      </c>
      <c r="N315" s="44">
        <v>0</v>
      </c>
      <c r="O315" s="38">
        <v>0</v>
      </c>
      <c r="P315" s="39">
        <f t="shared" si="122"/>
        <v>0</v>
      </c>
      <c r="Q315" s="66">
        <f t="shared" si="123"/>
        <v>1001</v>
      </c>
    </row>
    <row r="316" spans="1:17" x14ac:dyDescent="0.2">
      <c r="A316" s="91"/>
      <c r="B316" s="93"/>
      <c r="C316" s="95"/>
      <c r="D316" s="36"/>
      <c r="E316" s="42"/>
      <c r="F316" s="43"/>
      <c r="G316" s="43"/>
      <c r="H316" s="43"/>
      <c r="I316" s="43"/>
      <c r="J316" s="34">
        <f t="shared" si="126"/>
        <v>0</v>
      </c>
      <c r="K316" s="55"/>
      <c r="L316" s="43"/>
      <c r="M316" s="34">
        <f t="shared" si="125"/>
        <v>0</v>
      </c>
      <c r="N316" s="55"/>
      <c r="O316" s="43"/>
      <c r="P316" s="33">
        <f t="shared" si="122"/>
        <v>0</v>
      </c>
      <c r="Q316" s="65">
        <f t="shared" si="123"/>
        <v>0</v>
      </c>
    </row>
    <row r="317" spans="1:17" x14ac:dyDescent="0.2">
      <c r="A317" s="91" t="s">
        <v>212</v>
      </c>
      <c r="B317" s="93"/>
      <c r="C317" s="95" t="s">
        <v>258</v>
      </c>
      <c r="D317" s="36"/>
      <c r="E317" s="37">
        <v>0</v>
      </c>
      <c r="F317" s="38">
        <v>0</v>
      </c>
      <c r="G317" s="38">
        <v>0</v>
      </c>
      <c r="H317" s="38">
        <v>8506</v>
      </c>
      <c r="I317" s="38">
        <v>0</v>
      </c>
      <c r="J317" s="40">
        <f t="shared" si="126"/>
        <v>8506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22"/>
        <v>0</v>
      </c>
      <c r="Q317" s="66">
        <f t="shared" si="123"/>
        <v>8506</v>
      </c>
    </row>
    <row r="318" spans="1:17" x14ac:dyDescent="0.2">
      <c r="A318" s="91"/>
      <c r="B318" s="93"/>
      <c r="C318" s="95"/>
      <c r="D318" s="36"/>
      <c r="E318" s="42"/>
      <c r="F318" s="43"/>
      <c r="G318" s="43"/>
      <c r="H318" s="43"/>
      <c r="I318" s="43"/>
      <c r="J318" s="34">
        <f t="shared" si="126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22"/>
        <v>0</v>
      </c>
      <c r="Q318" s="65">
        <f t="shared" si="123"/>
        <v>0</v>
      </c>
    </row>
    <row r="319" spans="1:17" x14ac:dyDescent="0.2">
      <c r="A319" s="91" t="s">
        <v>212</v>
      </c>
      <c r="B319" s="93"/>
      <c r="C319" s="95" t="s">
        <v>291</v>
      </c>
      <c r="D319" s="36"/>
      <c r="E319" s="37">
        <v>0</v>
      </c>
      <c r="F319" s="38">
        <v>0</v>
      </c>
      <c r="G319" s="38">
        <v>0</v>
      </c>
      <c r="H319" s="38">
        <v>650</v>
      </c>
      <c r="I319" s="38">
        <v>0</v>
      </c>
      <c r="J319" s="40">
        <f t="shared" si="126"/>
        <v>650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22"/>
        <v>0</v>
      </c>
      <c r="Q319" s="66">
        <f t="shared" si="123"/>
        <v>650</v>
      </c>
    </row>
    <row r="320" spans="1:17" x14ac:dyDescent="0.2">
      <c r="A320" s="91"/>
      <c r="B320" s="93"/>
      <c r="C320" s="95"/>
      <c r="D320" s="36"/>
      <c r="E320" s="42"/>
      <c r="F320" s="43"/>
      <c r="G320" s="43"/>
      <c r="H320" s="43"/>
      <c r="I320" s="43"/>
      <c r="J320" s="34">
        <f t="shared" si="126"/>
        <v>0</v>
      </c>
      <c r="K320" s="55"/>
      <c r="L320" s="43"/>
      <c r="M320" s="34">
        <f t="shared" si="125"/>
        <v>0</v>
      </c>
      <c r="N320" s="55"/>
      <c r="O320" s="43"/>
      <c r="P320" s="33">
        <f t="shared" si="122"/>
        <v>0</v>
      </c>
      <c r="Q320" s="65">
        <f t="shared" si="123"/>
        <v>0</v>
      </c>
    </row>
    <row r="321" spans="1:17" x14ac:dyDescent="0.2">
      <c r="A321" s="91" t="s">
        <v>212</v>
      </c>
      <c r="B321" s="93"/>
      <c r="C321" s="95" t="s">
        <v>211</v>
      </c>
      <c r="D321" s="36" t="s">
        <v>120</v>
      </c>
      <c r="E321" s="37">
        <v>0</v>
      </c>
      <c r="F321" s="38">
        <v>0</v>
      </c>
      <c r="G321" s="38">
        <v>0</v>
      </c>
      <c r="H321" s="38">
        <v>0</v>
      </c>
      <c r="I321" s="38">
        <v>0</v>
      </c>
      <c r="J321" s="40">
        <f t="shared" si="126"/>
        <v>0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22"/>
        <v>0</v>
      </c>
      <c r="Q321" s="66">
        <f t="shared" si="123"/>
        <v>0</v>
      </c>
    </row>
    <row r="322" spans="1:17" ht="13.5" thickBot="1" x14ac:dyDescent="0.25">
      <c r="A322" s="92"/>
      <c r="B322" s="94"/>
      <c r="C322" s="96"/>
      <c r="D322" s="67"/>
      <c r="E322" s="51"/>
      <c r="F322" s="45"/>
      <c r="G322" s="45"/>
      <c r="H322" s="45"/>
      <c r="I322" s="45"/>
      <c r="J322" s="24">
        <f>SUM(E322:I322)</f>
        <v>0</v>
      </c>
      <c r="K322" s="56"/>
      <c r="L322" s="45"/>
      <c r="M322" s="24">
        <f>SUM(K322:L322)</f>
        <v>0</v>
      </c>
      <c r="N322" s="56"/>
      <c r="O322" s="45"/>
      <c r="P322" s="23">
        <f>SUM(N322:O322)</f>
        <v>0</v>
      </c>
      <c r="Q322" s="63">
        <f t="shared" si="123"/>
        <v>0</v>
      </c>
    </row>
  </sheetData>
  <mergeCells count="495"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89:D90"/>
    <mergeCell ref="D116:D117"/>
    <mergeCell ref="D133:D134"/>
    <mergeCell ref="D219:D220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7:D178"/>
    <mergeCell ref="A180:B181"/>
    <mergeCell ref="C180:C181"/>
    <mergeCell ref="D180:D181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2:A183"/>
    <mergeCell ref="B182:B183"/>
    <mergeCell ref="C182:C183"/>
    <mergeCell ref="A184:A185"/>
    <mergeCell ref="B184:B185"/>
    <mergeCell ref="C184:C185"/>
    <mergeCell ref="A177:A178"/>
    <mergeCell ref="B177:B178"/>
    <mergeCell ref="C177:C178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D206:D207"/>
    <mergeCell ref="A202:A203"/>
    <mergeCell ref="B202:B203"/>
    <mergeCell ref="C202:C203"/>
    <mergeCell ref="A204:A205"/>
    <mergeCell ref="B204:B205"/>
    <mergeCell ref="C204:C205"/>
    <mergeCell ref="A214:A215"/>
    <mergeCell ref="B214:B215"/>
    <mergeCell ref="C214:C215"/>
    <mergeCell ref="A216:A217"/>
    <mergeCell ref="B216:B217"/>
    <mergeCell ref="C216:C217"/>
    <mergeCell ref="A219:B220"/>
    <mergeCell ref="A210:A211"/>
    <mergeCell ref="B210:B211"/>
    <mergeCell ref="C210:C211"/>
    <mergeCell ref="A212:A213"/>
    <mergeCell ref="B212:B213"/>
    <mergeCell ref="C212:C213"/>
    <mergeCell ref="A223:A224"/>
    <mergeCell ref="B223:B224"/>
    <mergeCell ref="C223:C224"/>
    <mergeCell ref="A225:A226"/>
    <mergeCell ref="B225:B226"/>
    <mergeCell ref="C225:C226"/>
    <mergeCell ref="C219:C220"/>
    <mergeCell ref="A221:A222"/>
    <mergeCell ref="B221:B222"/>
    <mergeCell ref="C221:C222"/>
    <mergeCell ref="A231:A232"/>
    <mergeCell ref="B231:B232"/>
    <mergeCell ref="C231:C232"/>
    <mergeCell ref="A233:A234"/>
    <mergeCell ref="B233:B234"/>
    <mergeCell ref="C233:C234"/>
    <mergeCell ref="A227:A228"/>
    <mergeCell ref="B227:B228"/>
    <mergeCell ref="C227:C228"/>
    <mergeCell ref="A229:A230"/>
    <mergeCell ref="B229:B230"/>
    <mergeCell ref="C229:C230"/>
    <mergeCell ref="C242:C243"/>
    <mergeCell ref="D242:D243"/>
    <mergeCell ref="A239:A240"/>
    <mergeCell ref="B239:B240"/>
    <mergeCell ref="C239:C240"/>
    <mergeCell ref="A242:B243"/>
    <mergeCell ref="D244:D245"/>
    <mergeCell ref="A235:A236"/>
    <mergeCell ref="B235:B236"/>
    <mergeCell ref="C235:C236"/>
    <mergeCell ref="A237:A238"/>
    <mergeCell ref="B237:B238"/>
    <mergeCell ref="C237:C238"/>
    <mergeCell ref="A248:A249"/>
    <mergeCell ref="B248:B249"/>
    <mergeCell ref="C248:C249"/>
    <mergeCell ref="A250:A251"/>
    <mergeCell ref="B250:B251"/>
    <mergeCell ref="C250:C251"/>
    <mergeCell ref="A244:A245"/>
    <mergeCell ref="B244:B245"/>
    <mergeCell ref="C244:C245"/>
    <mergeCell ref="A246:A247"/>
    <mergeCell ref="B246:B247"/>
    <mergeCell ref="C246:C247"/>
    <mergeCell ref="A258:A259"/>
    <mergeCell ref="B258:B259"/>
    <mergeCell ref="C258:C259"/>
    <mergeCell ref="A252:A253"/>
    <mergeCell ref="B252:B253"/>
    <mergeCell ref="C252:C253"/>
    <mergeCell ref="A254:A255"/>
    <mergeCell ref="B254:B255"/>
    <mergeCell ref="A256:A257"/>
    <mergeCell ref="B256:B257"/>
    <mergeCell ref="A260:A261"/>
    <mergeCell ref="B260:B261"/>
    <mergeCell ref="C260:C261"/>
    <mergeCell ref="A263:B264"/>
    <mergeCell ref="D263:D264"/>
    <mergeCell ref="C263:C264"/>
    <mergeCell ref="A265:A266"/>
    <mergeCell ref="B265:B266"/>
    <mergeCell ref="C265:C266"/>
    <mergeCell ref="A271:A272"/>
    <mergeCell ref="B271:B272"/>
    <mergeCell ref="C271:C272"/>
    <mergeCell ref="A273:A274"/>
    <mergeCell ref="B273:B274"/>
    <mergeCell ref="C273:C274"/>
    <mergeCell ref="A267:A268"/>
    <mergeCell ref="B267:B268"/>
    <mergeCell ref="C267:C268"/>
    <mergeCell ref="A269:A270"/>
    <mergeCell ref="B269:B270"/>
    <mergeCell ref="C269:C270"/>
    <mergeCell ref="A279:A280"/>
    <mergeCell ref="B279:B280"/>
    <mergeCell ref="C279:C280"/>
    <mergeCell ref="A281:A282"/>
    <mergeCell ref="B281:B282"/>
    <mergeCell ref="C281:C282"/>
    <mergeCell ref="A275:A276"/>
    <mergeCell ref="B275:B276"/>
    <mergeCell ref="C275:C276"/>
    <mergeCell ref="A277:A278"/>
    <mergeCell ref="B277:B278"/>
    <mergeCell ref="C277:C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C315:C316"/>
    <mergeCell ref="A317:A318"/>
    <mergeCell ref="B317:B318"/>
    <mergeCell ref="C317:C3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13</vt:i4>
      </vt:variant>
    </vt:vector>
  </HeadingPairs>
  <TitlesOfParts>
    <vt:vector size="13" baseType="lpstr"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  <vt:lpstr>XI.</vt:lpstr>
      <vt:lpstr>XII.</vt:lpstr>
      <vt:lpstr>Sumár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dcterms:created xsi:type="dcterms:W3CDTF">2016-02-04T10:45:47Z</dcterms:created>
  <dcterms:modified xsi:type="dcterms:W3CDTF">2016-04-20T11:53:54Z</dcterms:modified>
</cp:coreProperties>
</file>